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ha_\Desktop\"/>
    </mc:Choice>
  </mc:AlternateContent>
  <xr:revisionPtr revIDLastSave="0" documentId="13_ncr:1_{61FF7907-5E44-48B6-8384-26876E4E8C6C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Grad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10" i="1" l="1"/>
  <c r="AS11" i="1"/>
  <c r="AS12" i="1"/>
  <c r="AS9" i="1"/>
  <c r="AI5" i="1"/>
  <c r="AH5" i="1"/>
  <c r="AG5" i="1"/>
  <c r="AJ5" i="1" s="1"/>
  <c r="AA18" i="1"/>
  <c r="AH44" i="1" l="1"/>
  <c r="AH41" i="1"/>
  <c r="AH45" i="1"/>
  <c r="AH34" i="1"/>
  <c r="AH46" i="1"/>
  <c r="AH47" i="1"/>
  <c r="AH48" i="1"/>
  <c r="AH49" i="1"/>
  <c r="AH50" i="1"/>
  <c r="AH38" i="1"/>
  <c r="AH51" i="1"/>
  <c r="AH37" i="1"/>
  <c r="AH52" i="1"/>
  <c r="AH53" i="1"/>
  <c r="AH40" i="1"/>
  <c r="AH33" i="1"/>
  <c r="AH43" i="1"/>
  <c r="AH18" i="1"/>
  <c r="AH28" i="1"/>
  <c r="AH25" i="1"/>
  <c r="AH36" i="1"/>
  <c r="AH42" i="1"/>
  <c r="AH54" i="1"/>
  <c r="AH35" i="1"/>
  <c r="AH26" i="1"/>
  <c r="AH55" i="1"/>
  <c r="AH56" i="1"/>
  <c r="AH57" i="1"/>
  <c r="AH30" i="1"/>
  <c r="T12" i="1"/>
  <c r="AE12" i="1" s="1"/>
  <c r="T32" i="1"/>
  <c r="AE32" i="1" s="1"/>
  <c r="T44" i="1"/>
  <c r="AE44" i="1" s="1"/>
  <c r="T41" i="1"/>
  <c r="AE41" i="1" s="1"/>
  <c r="T45" i="1"/>
  <c r="AE45" i="1" s="1"/>
  <c r="T16" i="1"/>
  <c r="AE16" i="1" s="1"/>
  <c r="T34" i="1"/>
  <c r="AE34" i="1" s="1"/>
  <c r="T46" i="1"/>
  <c r="AE46" i="1" s="1"/>
  <c r="T21" i="1"/>
  <c r="AE21" i="1" s="1"/>
  <c r="T47" i="1"/>
  <c r="AE47" i="1" s="1"/>
  <c r="T48" i="1"/>
  <c r="AE48" i="1" s="1"/>
  <c r="T15" i="1"/>
  <c r="AE15" i="1" s="1"/>
  <c r="T49" i="1"/>
  <c r="AE49" i="1" s="1"/>
  <c r="T7" i="1"/>
  <c r="AE7" i="1" s="1"/>
  <c r="T50" i="1"/>
  <c r="AE50" i="1" s="1"/>
  <c r="T11" i="1"/>
  <c r="AE11" i="1" s="1"/>
  <c r="T39" i="1"/>
  <c r="AE39" i="1" s="1"/>
  <c r="T38" i="1"/>
  <c r="AE38" i="1" s="1"/>
  <c r="T23" i="1"/>
  <c r="AE23" i="1" s="1"/>
  <c r="T51" i="1"/>
  <c r="AE51" i="1" s="1"/>
  <c r="T8" i="1"/>
  <c r="AE8" i="1" s="1"/>
  <c r="T10" i="1"/>
  <c r="AE10" i="1" s="1"/>
  <c r="T37" i="1"/>
  <c r="AE37" i="1" s="1"/>
  <c r="T27" i="1"/>
  <c r="AE27" i="1" s="1"/>
  <c r="T52" i="1"/>
  <c r="AE52" i="1" s="1"/>
  <c r="T53" i="1"/>
  <c r="AE53" i="1" s="1"/>
  <c r="T13" i="1"/>
  <c r="AE13" i="1" s="1"/>
  <c r="T40" i="1"/>
  <c r="AE40" i="1" s="1"/>
  <c r="T33" i="1"/>
  <c r="AE33" i="1" s="1"/>
  <c r="T43" i="1"/>
  <c r="AE43" i="1" s="1"/>
  <c r="T24" i="1"/>
  <c r="AE24" i="1" s="1"/>
  <c r="T18" i="1"/>
  <c r="AE18" i="1" s="1"/>
  <c r="T28" i="1"/>
  <c r="AE28" i="1" s="1"/>
  <c r="T19" i="1"/>
  <c r="AE19" i="1" s="1"/>
  <c r="T25" i="1"/>
  <c r="AE25" i="1" s="1"/>
  <c r="T36" i="1"/>
  <c r="AE36" i="1" s="1"/>
  <c r="T42" i="1"/>
  <c r="AE42" i="1" s="1"/>
  <c r="T31" i="1"/>
  <c r="AE31" i="1" s="1"/>
  <c r="T29" i="1"/>
  <c r="AE29" i="1" s="1"/>
  <c r="T54" i="1"/>
  <c r="AE54" i="1" s="1"/>
  <c r="T20" i="1"/>
  <c r="AE20" i="1" s="1"/>
  <c r="T6" i="1"/>
  <c r="AE6" i="1" s="1"/>
  <c r="T14" i="1"/>
  <c r="AE14" i="1" s="1"/>
  <c r="T35" i="1"/>
  <c r="AE35" i="1" s="1"/>
  <c r="T26" i="1"/>
  <c r="AE26" i="1" s="1"/>
  <c r="T17" i="1"/>
  <c r="AE17" i="1" s="1"/>
  <c r="T55" i="1"/>
  <c r="AE55" i="1" s="1"/>
  <c r="T9" i="1"/>
  <c r="AE9" i="1" s="1"/>
  <c r="T56" i="1"/>
  <c r="AE56" i="1" s="1"/>
  <c r="T22" i="1"/>
  <c r="AE22" i="1" s="1"/>
  <c r="T57" i="1"/>
  <c r="AE57" i="1" s="1"/>
  <c r="T30" i="1"/>
  <c r="AE30" i="1" s="1"/>
  <c r="T5" i="1"/>
  <c r="AE5" i="1" s="1"/>
  <c r="AB19" i="1"/>
  <c r="AF19" i="1" s="1"/>
  <c r="AB25" i="1"/>
  <c r="AF25" i="1" s="1"/>
  <c r="AB36" i="1"/>
  <c r="AF36" i="1" s="1"/>
  <c r="AB42" i="1"/>
  <c r="AF42" i="1" s="1"/>
  <c r="AB31" i="1"/>
  <c r="AF31" i="1" s="1"/>
  <c r="AB29" i="1"/>
  <c r="AF29" i="1" s="1"/>
  <c r="AB54" i="1"/>
  <c r="AF54" i="1" s="1"/>
  <c r="AB20" i="1"/>
  <c r="AF20" i="1" s="1"/>
  <c r="AB6" i="1"/>
  <c r="AF6" i="1" s="1"/>
  <c r="AB14" i="1"/>
  <c r="AF14" i="1" s="1"/>
  <c r="AB35" i="1"/>
  <c r="AF35" i="1" s="1"/>
  <c r="AB26" i="1"/>
  <c r="AF26" i="1" s="1"/>
  <c r="AB17" i="1"/>
  <c r="AF17" i="1" s="1"/>
  <c r="AB12" i="1"/>
  <c r="AF12" i="1" s="1"/>
  <c r="AB55" i="1"/>
  <c r="AF55" i="1" s="1"/>
  <c r="AB9" i="1"/>
  <c r="AF9" i="1" s="1"/>
  <c r="AB56" i="1"/>
  <c r="AF56" i="1" s="1"/>
  <c r="AB22" i="1"/>
  <c r="AF22" i="1" s="1"/>
  <c r="AB57" i="1"/>
  <c r="AF57" i="1" s="1"/>
  <c r="AB30" i="1"/>
  <c r="AF30" i="1" s="1"/>
  <c r="AB32" i="1"/>
  <c r="AF32" i="1" s="1"/>
  <c r="AB44" i="1"/>
  <c r="AF44" i="1" s="1"/>
  <c r="AB41" i="1"/>
  <c r="AF41" i="1" s="1"/>
  <c r="AB45" i="1"/>
  <c r="AF45" i="1" s="1"/>
  <c r="AB16" i="1"/>
  <c r="AF16" i="1" s="1"/>
  <c r="AB34" i="1"/>
  <c r="AF34" i="1" s="1"/>
  <c r="AB46" i="1"/>
  <c r="AF46" i="1" s="1"/>
  <c r="AB21" i="1"/>
  <c r="AF21" i="1" s="1"/>
  <c r="AB47" i="1"/>
  <c r="AF47" i="1" s="1"/>
  <c r="AB48" i="1"/>
  <c r="AF48" i="1" s="1"/>
  <c r="AB15" i="1"/>
  <c r="AF15" i="1" s="1"/>
  <c r="AB49" i="1"/>
  <c r="AF49" i="1" s="1"/>
  <c r="AB7" i="1"/>
  <c r="AF7" i="1" s="1"/>
  <c r="AB50" i="1"/>
  <c r="AF50" i="1" s="1"/>
  <c r="AB11" i="1"/>
  <c r="AF11" i="1" s="1"/>
  <c r="AB39" i="1"/>
  <c r="AF39" i="1" s="1"/>
  <c r="AB38" i="1"/>
  <c r="AF38" i="1" s="1"/>
  <c r="AB23" i="1"/>
  <c r="AF23" i="1" s="1"/>
  <c r="AB51" i="1"/>
  <c r="AF51" i="1" s="1"/>
  <c r="AB8" i="1"/>
  <c r="AF8" i="1" s="1"/>
  <c r="AB10" i="1"/>
  <c r="AF10" i="1" s="1"/>
  <c r="AB37" i="1"/>
  <c r="AF37" i="1" s="1"/>
  <c r="AB27" i="1"/>
  <c r="AF27" i="1" s="1"/>
  <c r="AB52" i="1"/>
  <c r="AF52" i="1" s="1"/>
  <c r="AB53" i="1"/>
  <c r="AF53" i="1" s="1"/>
  <c r="AB13" i="1"/>
  <c r="AF13" i="1" s="1"/>
  <c r="AB40" i="1"/>
  <c r="AF40" i="1" s="1"/>
  <c r="AB33" i="1"/>
  <c r="AF33" i="1" s="1"/>
  <c r="AB43" i="1"/>
  <c r="AF43" i="1" s="1"/>
  <c r="AB24" i="1"/>
  <c r="AF24" i="1" s="1"/>
  <c r="AB18" i="1"/>
  <c r="AF18" i="1" s="1"/>
  <c r="AB28" i="1"/>
  <c r="AF28" i="1" s="1"/>
  <c r="AB5" i="1"/>
  <c r="AF5" i="1" s="1"/>
  <c r="AA5" i="1"/>
  <c r="AA32" i="1"/>
  <c r="AH32" i="1" s="1"/>
  <c r="AA16" i="1" l="1"/>
  <c r="AA21" i="1"/>
  <c r="AA15" i="1"/>
  <c r="AA7" i="1"/>
  <c r="AA11" i="1"/>
  <c r="AA39" i="1"/>
  <c r="AA23" i="1"/>
  <c r="AA8" i="1"/>
  <c r="AA10" i="1"/>
  <c r="AA27" i="1"/>
  <c r="AA13" i="1"/>
  <c r="AA24" i="1"/>
  <c r="AA19" i="1"/>
  <c r="AA31" i="1"/>
  <c r="AA29" i="1"/>
  <c r="AA20" i="1"/>
  <c r="AA6" i="1"/>
  <c r="AH6" i="1" s="1"/>
  <c r="AA14" i="1"/>
  <c r="AA17" i="1"/>
  <c r="AA12" i="1"/>
  <c r="AA9" i="1"/>
  <c r="AA22" i="1"/>
  <c r="O10" i="1"/>
  <c r="P10" i="1" s="1"/>
  <c r="O37" i="1"/>
  <c r="P37" i="1" s="1"/>
  <c r="O27" i="1"/>
  <c r="P27" i="1" s="1"/>
  <c r="O52" i="1"/>
  <c r="P52" i="1" s="1"/>
  <c r="O53" i="1"/>
  <c r="P53" i="1" s="1"/>
  <c r="O13" i="1"/>
  <c r="P13" i="1" s="1"/>
  <c r="O40" i="1"/>
  <c r="P40" i="1" s="1"/>
  <c r="O33" i="1"/>
  <c r="P33" i="1" s="1"/>
  <c r="O24" i="1"/>
  <c r="P24" i="1" s="1"/>
  <c r="O18" i="1"/>
  <c r="P18" i="1" s="1"/>
  <c r="O43" i="1"/>
  <c r="P43" i="1" s="1"/>
  <c r="O28" i="1"/>
  <c r="P28" i="1" s="1"/>
  <c r="O19" i="1"/>
  <c r="P19" i="1" s="1"/>
  <c r="O25" i="1"/>
  <c r="P25" i="1" s="1"/>
  <c r="O36" i="1"/>
  <c r="P36" i="1" s="1"/>
  <c r="O42" i="1"/>
  <c r="P42" i="1" s="1"/>
  <c r="O31" i="1"/>
  <c r="P31" i="1" s="1"/>
  <c r="O54" i="1"/>
  <c r="P54" i="1" s="1"/>
  <c r="O20" i="1"/>
  <c r="P20" i="1" s="1"/>
  <c r="O6" i="1"/>
  <c r="P6" i="1" s="1"/>
  <c r="O14" i="1"/>
  <c r="P14" i="1" s="1"/>
  <c r="O29" i="1"/>
  <c r="P29" i="1" s="1"/>
  <c r="O26" i="1"/>
  <c r="P26" i="1" s="1"/>
  <c r="O17" i="1"/>
  <c r="P17" i="1" s="1"/>
  <c r="O12" i="1"/>
  <c r="P12" i="1" s="1"/>
  <c r="O35" i="1"/>
  <c r="P35" i="1" s="1"/>
  <c r="O9" i="1"/>
  <c r="P9" i="1" s="1"/>
  <c r="O56" i="1"/>
  <c r="P56" i="1" s="1"/>
  <c r="O22" i="1"/>
  <c r="P22" i="1" s="1"/>
  <c r="O57" i="1"/>
  <c r="P57" i="1" s="1"/>
  <c r="O30" i="1"/>
  <c r="P30" i="1" s="1"/>
  <c r="O55" i="1"/>
  <c r="P55" i="1" s="1"/>
  <c r="O32" i="1"/>
  <c r="P32" i="1" s="1"/>
  <c r="O44" i="1"/>
  <c r="P44" i="1" s="1"/>
  <c r="O41" i="1"/>
  <c r="P41" i="1" s="1"/>
  <c r="O45" i="1"/>
  <c r="P45" i="1" s="1"/>
  <c r="O16" i="1"/>
  <c r="P16" i="1" s="1"/>
  <c r="O34" i="1"/>
  <c r="P34" i="1" s="1"/>
  <c r="O46" i="1"/>
  <c r="P46" i="1" s="1"/>
  <c r="O47" i="1"/>
  <c r="P47" i="1" s="1"/>
  <c r="O48" i="1"/>
  <c r="P48" i="1" s="1"/>
  <c r="O15" i="1"/>
  <c r="P15" i="1" s="1"/>
  <c r="O49" i="1"/>
  <c r="P49" i="1" s="1"/>
  <c r="O7" i="1"/>
  <c r="P7" i="1" s="1"/>
  <c r="O50" i="1"/>
  <c r="P50" i="1" s="1"/>
  <c r="O11" i="1"/>
  <c r="P11" i="1" s="1"/>
  <c r="O39" i="1"/>
  <c r="P39" i="1" s="1"/>
  <c r="O38" i="1"/>
  <c r="P38" i="1" s="1"/>
  <c r="O23" i="1"/>
  <c r="P23" i="1" s="1"/>
  <c r="O21" i="1"/>
  <c r="P21" i="1" s="1"/>
  <c r="O51" i="1"/>
  <c r="P51" i="1" s="1"/>
  <c r="O8" i="1"/>
  <c r="P8" i="1" s="1"/>
  <c r="O5" i="1"/>
  <c r="P5" i="1" s="1"/>
  <c r="H37" i="1"/>
  <c r="H27" i="1"/>
  <c r="H52" i="1"/>
  <c r="H53" i="1"/>
  <c r="H13" i="1"/>
  <c r="H40" i="1"/>
  <c r="H33" i="1"/>
  <c r="Q33" i="1" s="1"/>
  <c r="AD33" i="1" s="1"/>
  <c r="H24" i="1"/>
  <c r="H18" i="1"/>
  <c r="H43" i="1"/>
  <c r="H28" i="1"/>
  <c r="H19" i="1"/>
  <c r="H25" i="1"/>
  <c r="H36" i="1"/>
  <c r="H42" i="1"/>
  <c r="Q42" i="1" s="1"/>
  <c r="AD42" i="1" s="1"/>
  <c r="H31" i="1"/>
  <c r="H54" i="1"/>
  <c r="H20" i="1"/>
  <c r="H6" i="1"/>
  <c r="H14" i="1"/>
  <c r="H29" i="1"/>
  <c r="H26" i="1"/>
  <c r="H17" i="1"/>
  <c r="Q17" i="1" s="1"/>
  <c r="AD17" i="1" s="1"/>
  <c r="AI17" i="1" s="1"/>
  <c r="H12" i="1"/>
  <c r="H35" i="1"/>
  <c r="H9" i="1"/>
  <c r="H56" i="1"/>
  <c r="H22" i="1"/>
  <c r="H57" i="1"/>
  <c r="H30" i="1"/>
  <c r="H55" i="1"/>
  <c r="Q55" i="1" s="1"/>
  <c r="AD55" i="1" s="1"/>
  <c r="H32" i="1"/>
  <c r="H44" i="1"/>
  <c r="H41" i="1"/>
  <c r="H45" i="1"/>
  <c r="H16" i="1"/>
  <c r="H34" i="1"/>
  <c r="H46" i="1"/>
  <c r="H47" i="1"/>
  <c r="Q47" i="1" s="1"/>
  <c r="AD47" i="1" s="1"/>
  <c r="H48" i="1"/>
  <c r="H15" i="1"/>
  <c r="H49" i="1"/>
  <c r="H7" i="1"/>
  <c r="H50" i="1"/>
  <c r="H11" i="1"/>
  <c r="H39" i="1"/>
  <c r="H38" i="1"/>
  <c r="Q38" i="1" s="1"/>
  <c r="AD38" i="1" s="1"/>
  <c r="H23" i="1"/>
  <c r="H21" i="1"/>
  <c r="H51" i="1"/>
  <c r="H8" i="1"/>
  <c r="H10" i="1"/>
  <c r="Q10" i="1" s="1"/>
  <c r="AD10" i="1" s="1"/>
  <c r="AI10" i="1" s="1"/>
  <c r="H5" i="1"/>
  <c r="Q21" i="1" l="1"/>
  <c r="AD21" i="1" s="1"/>
  <c r="AI21" i="1" s="1"/>
  <c r="Q15" i="1"/>
  <c r="AD15" i="1" s="1"/>
  <c r="AI15" i="1" s="1"/>
  <c r="Q44" i="1"/>
  <c r="AD44" i="1" s="1"/>
  <c r="AG44" i="1" s="1"/>
  <c r="Q35" i="1"/>
  <c r="AD35" i="1" s="1"/>
  <c r="AG35" i="1" s="1"/>
  <c r="Q54" i="1"/>
  <c r="AD54" i="1" s="1"/>
  <c r="AG54" i="1" s="1"/>
  <c r="Q18" i="1"/>
  <c r="AD18" i="1" s="1"/>
  <c r="AG18" i="1" s="1"/>
  <c r="Q37" i="1"/>
  <c r="AD37" i="1" s="1"/>
  <c r="AG37" i="1" s="1"/>
  <c r="AI44" i="1"/>
  <c r="AG47" i="1"/>
  <c r="AI47" i="1"/>
  <c r="AG33" i="1"/>
  <c r="AI33" i="1"/>
  <c r="AG38" i="1"/>
  <c r="AI38" i="1"/>
  <c r="AG55" i="1"/>
  <c r="AI55" i="1"/>
  <c r="AG42" i="1"/>
  <c r="AI42" i="1"/>
  <c r="Q23" i="1"/>
  <c r="AD23" i="1" s="1"/>
  <c r="AI23" i="1" s="1"/>
  <c r="Q48" i="1"/>
  <c r="AD48" i="1" s="1"/>
  <c r="Q32" i="1"/>
  <c r="AD32" i="1" s="1"/>
  <c r="AI32" i="1" s="1"/>
  <c r="Q12" i="1"/>
  <c r="AD12" i="1" s="1"/>
  <c r="AI12" i="1" s="1"/>
  <c r="Q31" i="1"/>
  <c r="AD31" i="1" s="1"/>
  <c r="AI31" i="1" s="1"/>
  <c r="Q24" i="1"/>
  <c r="AD24" i="1" s="1"/>
  <c r="AI24" i="1" s="1"/>
  <c r="Q51" i="1"/>
  <c r="AD51" i="1" s="1"/>
  <c r="Q49" i="1"/>
  <c r="AD49" i="1" s="1"/>
  <c r="Q41" i="1"/>
  <c r="AD41" i="1" s="1"/>
  <c r="Q9" i="1"/>
  <c r="AD9" i="1" s="1"/>
  <c r="Q20" i="1"/>
  <c r="AD20" i="1" s="1"/>
  <c r="Q43" i="1"/>
  <c r="AD43" i="1" s="1"/>
  <c r="Q27" i="1"/>
  <c r="AD27" i="1" s="1"/>
  <c r="AI27" i="1" s="1"/>
  <c r="Q8" i="1"/>
  <c r="AD8" i="1" s="1"/>
  <c r="Q7" i="1"/>
  <c r="AD7" i="1" s="1"/>
  <c r="Q45" i="1"/>
  <c r="AD45" i="1" s="1"/>
  <c r="Q56" i="1"/>
  <c r="AD56" i="1" s="1"/>
  <c r="Q6" i="1"/>
  <c r="AD6" i="1" s="1"/>
  <c r="Q28" i="1"/>
  <c r="AD28" i="1" s="1"/>
  <c r="Q52" i="1"/>
  <c r="AD52" i="1" s="1"/>
  <c r="AH17" i="1"/>
  <c r="AH13" i="1"/>
  <c r="AH15" i="1"/>
  <c r="AH7" i="1"/>
  <c r="AG17" i="1"/>
  <c r="AH14" i="1"/>
  <c r="AH27" i="1"/>
  <c r="AH21" i="1"/>
  <c r="AH24" i="1"/>
  <c r="Q39" i="1"/>
  <c r="AD39" i="1" s="1"/>
  <c r="AI39" i="1" s="1"/>
  <c r="Q46" i="1"/>
  <c r="AD46" i="1" s="1"/>
  <c r="Q30" i="1"/>
  <c r="AD30" i="1" s="1"/>
  <c r="Q26" i="1"/>
  <c r="AD26" i="1" s="1"/>
  <c r="Q36" i="1"/>
  <c r="AD36" i="1" s="1"/>
  <c r="Q40" i="1"/>
  <c r="AD40" i="1" s="1"/>
  <c r="AH10" i="1"/>
  <c r="AG10" i="1"/>
  <c r="AH16" i="1"/>
  <c r="AH12" i="1"/>
  <c r="AH20" i="1"/>
  <c r="AH8" i="1"/>
  <c r="AH29" i="1"/>
  <c r="AH23" i="1"/>
  <c r="AH22" i="1"/>
  <c r="AH31" i="1"/>
  <c r="AH39" i="1"/>
  <c r="AH9" i="1"/>
  <c r="AH19" i="1"/>
  <c r="AH11" i="1"/>
  <c r="Q5" i="1"/>
  <c r="AD5" i="1" s="1"/>
  <c r="Q11" i="1"/>
  <c r="AD11" i="1" s="1"/>
  <c r="Q34" i="1"/>
  <c r="AD34" i="1" s="1"/>
  <c r="Q57" i="1"/>
  <c r="AD57" i="1" s="1"/>
  <c r="Q29" i="1"/>
  <c r="AD29" i="1" s="1"/>
  <c r="AI29" i="1" s="1"/>
  <c r="Q25" i="1"/>
  <c r="AD25" i="1" s="1"/>
  <c r="Q13" i="1"/>
  <c r="AD13" i="1" s="1"/>
  <c r="Q50" i="1"/>
  <c r="AD50" i="1" s="1"/>
  <c r="Q16" i="1"/>
  <c r="AD16" i="1" s="1"/>
  <c r="Q22" i="1"/>
  <c r="AD22" i="1" s="1"/>
  <c r="Q14" i="1"/>
  <c r="AD14" i="1" s="1"/>
  <c r="Q19" i="1"/>
  <c r="AD19" i="1" s="1"/>
  <c r="AI19" i="1" s="1"/>
  <c r="Q53" i="1"/>
  <c r="AD53" i="1" s="1"/>
  <c r="AI54" i="1" l="1"/>
  <c r="AJ54" i="1" s="1"/>
  <c r="AK54" i="1" s="1"/>
  <c r="AL54" i="1" s="1"/>
  <c r="AG31" i="1"/>
  <c r="AJ31" i="1" s="1"/>
  <c r="AK31" i="1" s="1"/>
  <c r="AL31" i="1" s="1"/>
  <c r="AI18" i="1"/>
  <c r="AJ18" i="1" s="1"/>
  <c r="AK18" i="1" s="1"/>
  <c r="AL18" i="1" s="1"/>
  <c r="AI35" i="1"/>
  <c r="AJ35" i="1" s="1"/>
  <c r="AK35" i="1" s="1"/>
  <c r="AL35" i="1" s="1"/>
  <c r="AG15" i="1"/>
  <c r="AI37" i="1"/>
  <c r="AJ37" i="1" s="1"/>
  <c r="AK37" i="1" s="1"/>
  <c r="AL37" i="1" s="1"/>
  <c r="AG23" i="1"/>
  <c r="AG21" i="1"/>
  <c r="AJ42" i="1"/>
  <c r="AK42" i="1" s="1"/>
  <c r="AL42" i="1" s="1"/>
  <c r="AJ33" i="1"/>
  <c r="AK33" i="1" s="1"/>
  <c r="AL33" i="1" s="1"/>
  <c r="AG12" i="1"/>
  <c r="AJ10" i="1"/>
  <c r="AK10" i="1" s="1"/>
  <c r="AL10" i="1" s="1"/>
  <c r="AJ38" i="1"/>
  <c r="AK38" i="1" s="1"/>
  <c r="AL38" i="1" s="1"/>
  <c r="AJ55" i="1"/>
  <c r="AK55" i="1" s="1"/>
  <c r="AL55" i="1" s="1"/>
  <c r="AJ47" i="1"/>
  <c r="AK47" i="1" s="1"/>
  <c r="AL47" i="1" s="1"/>
  <c r="AJ17" i="1"/>
  <c r="AK17" i="1" s="1"/>
  <c r="AL17" i="1" s="1"/>
  <c r="AG24" i="1"/>
  <c r="AJ44" i="1"/>
  <c r="AK44" i="1" s="1"/>
  <c r="AL44" i="1" s="1"/>
  <c r="AG14" i="1"/>
  <c r="AI14" i="1"/>
  <c r="AG34" i="1"/>
  <c r="AI34" i="1"/>
  <c r="AG46" i="1"/>
  <c r="AI46" i="1"/>
  <c r="AG52" i="1"/>
  <c r="AI52" i="1"/>
  <c r="AG43" i="1"/>
  <c r="AI43" i="1"/>
  <c r="AG22" i="1"/>
  <c r="AI22" i="1"/>
  <c r="AG20" i="1"/>
  <c r="AI20" i="1"/>
  <c r="AG6" i="1"/>
  <c r="AI6" i="1"/>
  <c r="AG9" i="1"/>
  <c r="AI9" i="1"/>
  <c r="AG48" i="1"/>
  <c r="AI48" i="1"/>
  <c r="AG50" i="1"/>
  <c r="AI50" i="1"/>
  <c r="AG41" i="1"/>
  <c r="AI41" i="1"/>
  <c r="AG45" i="1"/>
  <c r="AI45" i="1"/>
  <c r="AG49" i="1"/>
  <c r="AI49" i="1"/>
  <c r="AG11" i="1"/>
  <c r="AI11" i="1"/>
  <c r="AG16" i="1"/>
  <c r="AI16" i="1"/>
  <c r="AG13" i="1"/>
  <c r="AI13" i="1"/>
  <c r="AG40" i="1"/>
  <c r="AI40" i="1"/>
  <c r="AG25" i="1"/>
  <c r="AI25" i="1"/>
  <c r="AG36" i="1"/>
  <c r="AI36" i="1"/>
  <c r="AG7" i="1"/>
  <c r="AI7" i="1"/>
  <c r="AG51" i="1"/>
  <c r="AI51" i="1"/>
  <c r="AG28" i="1"/>
  <c r="AI28" i="1"/>
  <c r="AG56" i="1"/>
  <c r="AI56" i="1"/>
  <c r="AG53" i="1"/>
  <c r="AI53" i="1"/>
  <c r="AG26" i="1"/>
  <c r="AI26" i="1"/>
  <c r="AG27" i="1"/>
  <c r="AG8" i="1"/>
  <c r="AI8" i="1"/>
  <c r="AG57" i="1"/>
  <c r="AI57" i="1"/>
  <c r="AG30" i="1"/>
  <c r="AI30" i="1"/>
  <c r="AG32" i="1"/>
  <c r="AG29" i="1"/>
  <c r="AG19" i="1"/>
  <c r="AG39" i="1"/>
  <c r="AJ32" i="1" l="1"/>
  <c r="AK32" i="1" s="1"/>
  <c r="AL32" i="1" s="1"/>
  <c r="AJ27" i="1"/>
  <c r="AK27" i="1" s="1"/>
  <c r="AL27" i="1" s="1"/>
  <c r="AJ21" i="1"/>
  <c r="AK21" i="1" s="1"/>
  <c r="AL21" i="1" s="1"/>
  <c r="AJ23" i="1"/>
  <c r="AK23" i="1" s="1"/>
  <c r="AL23" i="1" s="1"/>
  <c r="AJ39" i="1"/>
  <c r="AJ19" i="1"/>
  <c r="AK19" i="1" s="1"/>
  <c r="AL19" i="1" s="1"/>
  <c r="AJ24" i="1"/>
  <c r="AK24" i="1" s="1"/>
  <c r="AL24" i="1" s="1"/>
  <c r="AJ29" i="1"/>
  <c r="AK29" i="1" s="1"/>
  <c r="AL29" i="1" s="1"/>
  <c r="AJ12" i="1"/>
  <c r="AK12" i="1" s="1"/>
  <c r="AL12" i="1" s="1"/>
  <c r="AJ15" i="1"/>
  <c r="AK15" i="1" s="1"/>
  <c r="AL15" i="1" s="1"/>
  <c r="AJ26" i="1"/>
  <c r="AJ50" i="1"/>
  <c r="AK50" i="1" s="1"/>
  <c r="AL50" i="1" s="1"/>
  <c r="AJ51" i="1"/>
  <c r="AK51" i="1" s="1"/>
  <c r="AL51" i="1" s="1"/>
  <c r="AJ48" i="1"/>
  <c r="AK48" i="1" s="1"/>
  <c r="AL48" i="1" s="1"/>
  <c r="AJ22" i="1"/>
  <c r="AK22" i="1" s="1"/>
  <c r="AL22" i="1" s="1"/>
  <c r="AJ34" i="1"/>
  <c r="AK34" i="1" s="1"/>
  <c r="AL34" i="1" s="1"/>
  <c r="AJ28" i="1"/>
  <c r="AK28" i="1" s="1"/>
  <c r="AL28" i="1" s="1"/>
  <c r="AJ49" i="1"/>
  <c r="AK49" i="1" s="1"/>
  <c r="AL49" i="1" s="1"/>
  <c r="AJ57" i="1"/>
  <c r="AJ40" i="1"/>
  <c r="AK40" i="1" s="1"/>
  <c r="AL40" i="1" s="1"/>
  <c r="AJ30" i="1"/>
  <c r="AK30" i="1" s="1"/>
  <c r="AL30" i="1" s="1"/>
  <c r="AJ25" i="1"/>
  <c r="AK25" i="1" s="1"/>
  <c r="AL25" i="1" s="1"/>
  <c r="AJ11" i="1"/>
  <c r="AK11" i="1" s="1"/>
  <c r="AL11" i="1" s="1"/>
  <c r="AK5" i="1"/>
  <c r="AL5" i="1" s="1"/>
  <c r="AJ20" i="1"/>
  <c r="AK20" i="1" s="1"/>
  <c r="AL20" i="1" s="1"/>
  <c r="AJ46" i="1"/>
  <c r="AK46" i="1" s="1"/>
  <c r="AL46" i="1" s="1"/>
  <c r="AJ53" i="1"/>
  <c r="AK53" i="1" s="1"/>
  <c r="AL53" i="1" s="1"/>
  <c r="AJ8" i="1"/>
  <c r="AK8" i="1" s="1"/>
  <c r="AL8" i="1" s="1"/>
  <c r="AJ7" i="1"/>
  <c r="AK7" i="1" s="1"/>
  <c r="AL7" i="1" s="1"/>
  <c r="AJ13" i="1"/>
  <c r="AK13" i="1" s="1"/>
  <c r="AL13" i="1" s="1"/>
  <c r="AJ45" i="1"/>
  <c r="AK45" i="1" s="1"/>
  <c r="AL45" i="1" s="1"/>
  <c r="AJ9" i="1"/>
  <c r="AK9" i="1" s="1"/>
  <c r="AL9" i="1" s="1"/>
  <c r="AJ43" i="1"/>
  <c r="AK43" i="1" s="1"/>
  <c r="AL43" i="1" s="1"/>
  <c r="AJ14" i="1"/>
  <c r="AK14" i="1" s="1"/>
  <c r="AL14" i="1" s="1"/>
  <c r="AJ56" i="1"/>
  <c r="AK56" i="1" s="1"/>
  <c r="AL56" i="1" s="1"/>
  <c r="AJ41" i="1"/>
  <c r="AK41" i="1" s="1"/>
  <c r="AL41" i="1" s="1"/>
  <c r="AJ36" i="1"/>
  <c r="AK36" i="1" s="1"/>
  <c r="AL36" i="1" s="1"/>
  <c r="AJ16" i="1"/>
  <c r="AK16" i="1" s="1"/>
  <c r="AL16" i="1" s="1"/>
  <c r="AJ6" i="1"/>
  <c r="AK6" i="1" s="1"/>
  <c r="AL6" i="1" s="1"/>
  <c r="AJ52" i="1"/>
  <c r="AK52" i="1" s="1"/>
  <c r="AL52" i="1" s="1"/>
  <c r="AK26" i="1"/>
  <c r="AL26" i="1" s="1"/>
  <c r="AK57" i="1"/>
  <c r="AL57" i="1" s="1"/>
  <c r="AK39" i="1"/>
  <c r="AL39" i="1" s="1"/>
</calcChain>
</file>

<file path=xl/sharedStrings.xml><?xml version="1.0" encoding="utf-8"?>
<sst xmlns="http://schemas.openxmlformats.org/spreadsheetml/2006/main" count="427" uniqueCount="105">
  <si>
    <t>552749</t>
  </si>
  <si>
    <t>-</t>
  </si>
  <si>
    <t>1026766</t>
  </si>
  <si>
    <t>705606</t>
  </si>
  <si>
    <t>795027</t>
  </si>
  <si>
    <t>1020306</t>
  </si>
  <si>
    <t>100928862</t>
  </si>
  <si>
    <t>730833</t>
  </si>
  <si>
    <t>886460</t>
  </si>
  <si>
    <t>996101</t>
  </si>
  <si>
    <t>101267386</t>
  </si>
  <si>
    <t>1016417</t>
  </si>
  <si>
    <t>100588671</t>
  </si>
  <si>
    <t>1020238</t>
  </si>
  <si>
    <t>100019140</t>
  </si>
  <si>
    <t>101411242</t>
  </si>
  <si>
    <t>1019375</t>
  </si>
  <si>
    <t>909415</t>
  </si>
  <si>
    <t>100794847</t>
  </si>
  <si>
    <t>101444769</t>
  </si>
  <si>
    <t>708467</t>
  </si>
  <si>
    <t>101431345</t>
  </si>
  <si>
    <t>1027723</t>
  </si>
  <si>
    <t>100748330</t>
  </si>
  <si>
    <t>1019676</t>
  </si>
  <si>
    <t>100587397</t>
  </si>
  <si>
    <t>100819829</t>
  </si>
  <si>
    <t>555076</t>
  </si>
  <si>
    <t>101429289</t>
  </si>
  <si>
    <t>1029420</t>
  </si>
  <si>
    <t>1016491</t>
  </si>
  <si>
    <t>365651</t>
  </si>
  <si>
    <t>100567799</t>
  </si>
  <si>
    <t>1015890</t>
  </si>
  <si>
    <t>101060651</t>
  </si>
  <si>
    <t>101431510</t>
  </si>
  <si>
    <t>101449735</t>
  </si>
  <si>
    <t>604422</t>
  </si>
  <si>
    <t>640321</t>
  </si>
  <si>
    <t>101376125</t>
  </si>
  <si>
    <t>101376057</t>
  </si>
  <si>
    <t>100929887</t>
  </si>
  <si>
    <t>665681</t>
  </si>
  <si>
    <t>813637</t>
  </si>
  <si>
    <t>101375443</t>
  </si>
  <si>
    <t>731146</t>
  </si>
  <si>
    <t>100911044</t>
  </si>
  <si>
    <t>460297</t>
  </si>
  <si>
    <t>101455143</t>
  </si>
  <si>
    <t>101434818</t>
  </si>
  <si>
    <t>782700</t>
  </si>
  <si>
    <t>852847</t>
  </si>
  <si>
    <t>100383559</t>
  </si>
  <si>
    <t>Q1</t>
  </si>
  <si>
    <t>Q2</t>
  </si>
  <si>
    <t>Max</t>
  </si>
  <si>
    <t>pisteitä</t>
  </si>
  <si>
    <t>yht</t>
  </si>
  <si>
    <t>Harjoitukset</t>
  </si>
  <si>
    <t>H1</t>
  </si>
  <si>
    <t>H2</t>
  </si>
  <si>
    <t>H3</t>
  </si>
  <si>
    <t>H4</t>
  </si>
  <si>
    <t>H5</t>
  </si>
  <si>
    <t>H6</t>
  </si>
  <si>
    <t>P1</t>
  </si>
  <si>
    <t>P2</t>
  </si>
  <si>
    <t>P3</t>
  </si>
  <si>
    <t>P4</t>
  </si>
  <si>
    <t>P5</t>
  </si>
  <si>
    <t>P6</t>
  </si>
  <si>
    <t>36*yht/600</t>
  </si>
  <si>
    <t>Koe</t>
  </si>
  <si>
    <t>T1</t>
  </si>
  <si>
    <t>T2</t>
  </si>
  <si>
    <t>T3</t>
  </si>
  <si>
    <t>T4</t>
  </si>
  <si>
    <t>T5</t>
  </si>
  <si>
    <t>T6</t>
  </si>
  <si>
    <t>kaikki</t>
  </si>
  <si>
    <t>5 parasta</t>
  </si>
  <si>
    <t>Opiskelijanumero</t>
  </si>
  <si>
    <t>50*Hsum/78</t>
  </si>
  <si>
    <t>10*Qsum/15,6</t>
  </si>
  <si>
    <t>40*Tsum/30</t>
  </si>
  <si>
    <t>Koko kurssi</t>
  </si>
  <si>
    <t>Vain tentti</t>
  </si>
  <si>
    <t>Maksimi</t>
  </si>
  <si>
    <t>Arvosana</t>
  </si>
  <si>
    <t>Hsum</t>
  </si>
  <si>
    <t>Qsum</t>
  </si>
  <si>
    <t>Arvosanan määräytyminen lopullisista pisteistä</t>
  </si>
  <si>
    <t>(Alustava. Pisterajat voivat laskea, mutta eivät nousta.)</t>
  </si>
  <si>
    <t>alaraja</t>
  </si>
  <si>
    <t>yläraja</t>
  </si>
  <si>
    <t>arvosana</t>
  </si>
  <si>
    <t>Pyöristys</t>
  </si>
  <si>
    <t>Ilman Quizz</t>
  </si>
  <si>
    <t>Arvostelu kurssista MS-A0102 - Differentiaali- ja integraalilaskenta 1 (SCI) (kesäkurssi), Luento-opetus, 12.5.2023-20.6.2023</t>
  </si>
  <si>
    <t>Kokonaispisteet</t>
  </si>
  <si>
    <t>Skaalatut pisteet eri aiheista</t>
  </si>
  <si>
    <t>Palautettavat tehtävät 8-10</t>
  </si>
  <si>
    <t>Tehtävät 1-7</t>
  </si>
  <si>
    <t>Quizzit</t>
  </si>
  <si>
    <t>Arvosanajakauma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</si>
</sst>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Arial Unicode MS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6"/>
      <color theme="1"/>
      <name val="Arial Unicode MS"/>
    </font>
    <font>
      <b/>
      <i/>
      <u/>
      <sz val="11"/>
      <color theme="1"/>
      <name val="Arial Unicode MS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Arial Unicode MS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8">
    <xf numFmtId="0" fontId="0" fillId="0" borderId="0"/>
    <xf numFmtId="0" fontId="1" fillId="2" borderId="0" applyNumberFormat="0" applyBorder="0" applyAlignment="0" applyProtection="0"/>
    <xf numFmtId="0" fontId="3" fillId="0" borderId="0">
      <alignment horizontal="center"/>
    </xf>
    <xf numFmtId="0" fontId="3" fillId="0" borderId="0">
      <alignment horizontal="center" textRotation="90"/>
    </xf>
    <xf numFmtId="0" fontId="4" fillId="0" borderId="0"/>
    <xf numFmtId="0" fontId="4" fillId="0" borderId="0"/>
    <xf numFmtId="0" fontId="5" fillId="5" borderId="0" applyNumberFormat="0" applyBorder="0" applyAlignment="0" applyProtection="0"/>
    <xf numFmtId="0" fontId="6" fillId="6" borderId="0" applyNumberFormat="0" applyBorder="0" applyAlignment="0" applyProtection="0"/>
  </cellStyleXfs>
  <cellXfs count="10">
    <xf numFmtId="0" fontId="0" fillId="0" borderId="0" xfId="0"/>
    <xf numFmtId="0" fontId="1" fillId="2" borderId="0" xfId="1"/>
    <xf numFmtId="0" fontId="2" fillId="3" borderId="0" xfId="0" applyFont="1" applyFill="1"/>
    <xf numFmtId="0" fontId="2" fillId="4" borderId="0" xfId="0" applyFont="1" applyFill="1"/>
    <xf numFmtId="0" fontId="0" fillId="4" borderId="0" xfId="0" applyFill="1"/>
    <xf numFmtId="0" fontId="7" fillId="0" borderId="0" xfId="0" applyFont="1"/>
    <xf numFmtId="0" fontId="0" fillId="0" borderId="0" xfId="0" applyFont="1"/>
    <xf numFmtId="0" fontId="5" fillId="5" borderId="0" xfId="6"/>
    <xf numFmtId="0" fontId="6" fillId="6" borderId="0" xfId="7"/>
    <xf numFmtId="0" fontId="1" fillId="2" borderId="0" xfId="1" applyFont="1"/>
  </cellXfs>
  <cellStyles count="8">
    <cellStyle name="Heading" xfId="2" xr:uid="{00000000-0005-0000-0000-000000000000}"/>
    <cellStyle name="Heading1" xfId="3" xr:uid="{00000000-0005-0000-0000-000001000000}"/>
    <cellStyle name="Huono" xfId="6" builtinId="27"/>
    <cellStyle name="Hyvä" xfId="1" builtinId="26"/>
    <cellStyle name="Neutraali" xfId="7" builtinId="28"/>
    <cellStyle name="Normaali" xfId="0" builtinId="0" customBuiltin="1"/>
    <cellStyle name="Result" xfId="4" xr:uid="{00000000-0005-0000-0000-000004000000}"/>
    <cellStyle name="Result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Arvosanajakauma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Grades!$AO$16:$AO$21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Grades!$AP$16:$AP$21</c:f>
              <c:numCache>
                <c:formatCode>General</c:formatCode>
                <c:ptCount val="6"/>
                <c:pt idx="0">
                  <c:v>25</c:v>
                </c:pt>
                <c:pt idx="1">
                  <c:v>2</c:v>
                </c:pt>
                <c:pt idx="2">
                  <c:v>6</c:v>
                </c:pt>
                <c:pt idx="3">
                  <c:v>5</c:v>
                </c:pt>
                <c:pt idx="4">
                  <c:v>9</c:v>
                </c:pt>
                <c:pt idx="5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4FB-4CF9-88F0-E327BACE16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3894000"/>
        <c:axId val="463892560"/>
      </c:scatterChart>
      <c:valAx>
        <c:axId val="4638940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63892560"/>
        <c:crosses val="autoZero"/>
        <c:crossBetween val="midCat"/>
      </c:valAx>
      <c:valAx>
        <c:axId val="463892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638940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33337</xdr:colOff>
      <xdr:row>22</xdr:row>
      <xdr:rowOff>19050</xdr:rowOff>
    </xdr:from>
    <xdr:to>
      <xdr:col>48</xdr:col>
      <xdr:colOff>261937</xdr:colOff>
      <xdr:row>37</xdr:row>
      <xdr:rowOff>47625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14CBEB85-EBF0-7DA5-D1BD-BBD251B90B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57"/>
  <sheetViews>
    <sheetView tabSelected="1" topLeftCell="A24" zoomScaleNormal="100" workbookViewId="0">
      <selection activeCell="A58" sqref="A58"/>
    </sheetView>
  </sheetViews>
  <sheetFormatPr defaultRowHeight="14.25"/>
  <cols>
    <col min="1" max="1" width="10.875" customWidth="1"/>
    <col min="2" max="7" width="2.625" customWidth="1"/>
    <col min="8" max="15" width="3.625" customWidth="1"/>
    <col min="16" max="17" width="7.25" customWidth="1"/>
    <col min="18" max="19" width="3.625" customWidth="1"/>
    <col min="20" max="20" width="4.875" customWidth="1"/>
    <col min="21" max="26" width="3.625" customWidth="1"/>
    <col min="27" max="27" width="5.5" customWidth="1"/>
    <col min="28" max="28" width="8.75" customWidth="1"/>
    <col min="29" max="29" width="3.625" customWidth="1"/>
    <col min="30" max="30" width="11.125" customWidth="1"/>
    <col min="31" max="31" width="13.25" customWidth="1"/>
    <col min="32" max="32" width="10.125" customWidth="1"/>
    <col min="33" max="33" width="12.625" customWidth="1"/>
    <col min="34" max="34" width="12.5" customWidth="1"/>
    <col min="35" max="35" width="9.875" customWidth="1"/>
    <col min="36" max="37" width="8" customWidth="1"/>
    <col min="38" max="38" width="9.125" customWidth="1"/>
    <col min="39" max="39" width="3.625" customWidth="1"/>
    <col min="40" max="40" width="10.5" customWidth="1"/>
    <col min="41" max="41" width="8.25" customWidth="1"/>
    <col min="42" max="42" width="5.5" customWidth="1"/>
    <col min="43" max="44" width="3.625" customWidth="1"/>
  </cols>
  <sheetData>
    <row r="1" spans="1:45">
      <c r="A1" t="s">
        <v>98</v>
      </c>
    </row>
    <row r="2" spans="1:45" ht="15">
      <c r="B2" s="1" t="s">
        <v>58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45" ht="15">
      <c r="B3" s="1" t="s">
        <v>102</v>
      </c>
      <c r="C3" s="1"/>
      <c r="D3" s="1"/>
      <c r="E3" s="1"/>
      <c r="F3" s="1"/>
      <c r="G3" s="1"/>
      <c r="H3" s="1"/>
      <c r="I3" s="1" t="s">
        <v>101</v>
      </c>
      <c r="J3" s="1"/>
      <c r="K3" s="1"/>
      <c r="L3" s="1"/>
      <c r="M3" s="1"/>
      <c r="N3" s="1"/>
      <c r="O3" s="1"/>
      <c r="P3" s="1" t="s">
        <v>71</v>
      </c>
      <c r="Q3" s="1"/>
      <c r="R3" s="7" t="s">
        <v>103</v>
      </c>
      <c r="S3" s="7"/>
      <c r="T3" s="7"/>
      <c r="U3" s="8" t="s">
        <v>72</v>
      </c>
      <c r="V3" s="8"/>
      <c r="W3" s="8"/>
      <c r="X3" s="8"/>
      <c r="Y3" s="8"/>
      <c r="Z3" s="8"/>
      <c r="AA3" s="8"/>
      <c r="AB3" s="8"/>
      <c r="AD3" t="s">
        <v>100</v>
      </c>
      <c r="AG3" t="s">
        <v>99</v>
      </c>
    </row>
    <row r="4" spans="1:45" ht="15">
      <c r="A4" s="1" t="s">
        <v>81</v>
      </c>
      <c r="B4" s="1" t="s">
        <v>59</v>
      </c>
      <c r="C4" s="1" t="s">
        <v>60</v>
      </c>
      <c r="D4" s="1" t="s">
        <v>61</v>
      </c>
      <c r="E4" s="1" t="s">
        <v>62</v>
      </c>
      <c r="F4" s="1" t="s">
        <v>63</v>
      </c>
      <c r="G4" s="1" t="s">
        <v>64</v>
      </c>
      <c r="H4" s="1" t="s">
        <v>57</v>
      </c>
      <c r="I4" s="1" t="s">
        <v>65</v>
      </c>
      <c r="J4" s="1" t="s">
        <v>66</v>
      </c>
      <c r="K4" s="1" t="s">
        <v>67</v>
      </c>
      <c r="L4" s="1" t="s">
        <v>68</v>
      </c>
      <c r="M4" s="1" t="s">
        <v>69</v>
      </c>
      <c r="N4" s="1" t="s">
        <v>70</v>
      </c>
      <c r="O4" s="1" t="s">
        <v>57</v>
      </c>
      <c r="P4" s="1" t="s">
        <v>56</v>
      </c>
      <c r="Q4" s="1" t="s">
        <v>89</v>
      </c>
      <c r="R4" s="7" t="s">
        <v>53</v>
      </c>
      <c r="S4" s="7" t="s">
        <v>54</v>
      </c>
      <c r="T4" s="7" t="s">
        <v>90</v>
      </c>
      <c r="U4" s="8" t="s">
        <v>73</v>
      </c>
      <c r="V4" s="8" t="s">
        <v>74</v>
      </c>
      <c r="W4" s="8" t="s">
        <v>75</v>
      </c>
      <c r="X4" s="8" t="s">
        <v>76</v>
      </c>
      <c r="Y4" s="8" t="s">
        <v>77</v>
      </c>
      <c r="Z4" s="8" t="s">
        <v>78</v>
      </c>
      <c r="AA4" s="8" t="s">
        <v>79</v>
      </c>
      <c r="AB4" s="8" t="s">
        <v>80</v>
      </c>
      <c r="AD4" s="1" t="s">
        <v>82</v>
      </c>
      <c r="AE4" s="7" t="s">
        <v>83</v>
      </c>
      <c r="AF4" s="8" t="s">
        <v>84</v>
      </c>
      <c r="AG4" s="1" t="s">
        <v>85</v>
      </c>
      <c r="AH4" s="1" t="s">
        <v>86</v>
      </c>
      <c r="AI4" s="1" t="s">
        <v>97</v>
      </c>
      <c r="AJ4" s="9" t="s">
        <v>87</v>
      </c>
      <c r="AK4" s="9" t="s">
        <v>96</v>
      </c>
      <c r="AL4" s="9" t="s">
        <v>88</v>
      </c>
    </row>
    <row r="5" spans="1:45" ht="15">
      <c r="A5" t="s">
        <v>55</v>
      </c>
      <c r="B5">
        <v>7</v>
      </c>
      <c r="C5">
        <v>7</v>
      </c>
      <c r="D5">
        <v>7</v>
      </c>
      <c r="E5">
        <v>7</v>
      </c>
      <c r="F5">
        <v>7</v>
      </c>
      <c r="G5">
        <v>7</v>
      </c>
      <c r="H5">
        <f t="shared" ref="H5" si="0">SUM(B5:G5)</f>
        <v>42</v>
      </c>
      <c r="I5">
        <v>100</v>
      </c>
      <c r="J5">
        <v>100</v>
      </c>
      <c r="K5">
        <v>100</v>
      </c>
      <c r="L5">
        <v>100</v>
      </c>
      <c r="M5">
        <v>100</v>
      </c>
      <c r="N5">
        <v>100</v>
      </c>
      <c r="O5">
        <f t="shared" ref="O5" si="1">SUM(I5:N5)</f>
        <v>600</v>
      </c>
      <c r="P5">
        <f t="shared" ref="P5" si="2">2*18*O5/600</f>
        <v>36</v>
      </c>
      <c r="Q5">
        <f t="shared" ref="Q5" si="3">H5+P5</f>
        <v>78</v>
      </c>
      <c r="R5">
        <v>10</v>
      </c>
      <c r="S5">
        <v>10</v>
      </c>
      <c r="T5">
        <f t="shared" ref="T5" si="4">R5+S5</f>
        <v>20</v>
      </c>
      <c r="U5">
        <v>6</v>
      </c>
      <c r="V5">
        <v>6</v>
      </c>
      <c r="W5">
        <v>6</v>
      </c>
      <c r="X5">
        <v>6</v>
      </c>
      <c r="Y5">
        <v>6</v>
      </c>
      <c r="Z5">
        <v>6</v>
      </c>
      <c r="AA5">
        <f t="shared" ref="AA5" si="5">SUM(U5:Z5)</f>
        <v>36</v>
      </c>
      <c r="AB5">
        <f t="shared" ref="AB5" si="6">SUM(U5:Z5)-MIN(U5:Z5)</f>
        <v>30</v>
      </c>
      <c r="AD5">
        <f t="shared" ref="AD5" si="7">50*Q5/78</f>
        <v>50</v>
      </c>
      <c r="AE5">
        <f t="shared" ref="AE5" si="8">10*T5/20</f>
        <v>10</v>
      </c>
      <c r="AF5">
        <f>40*AB5/30</f>
        <v>40</v>
      </c>
      <c r="AG5">
        <f>SUM(AD5:AF5)</f>
        <v>100</v>
      </c>
      <c r="AH5">
        <f>100*AA5/36</f>
        <v>100</v>
      </c>
      <c r="AI5">
        <f>AD5*(55/50)+AF5*(45/40)</f>
        <v>100</v>
      </c>
      <c r="AJ5">
        <f>MAX(AG5:AI5)</f>
        <v>100</v>
      </c>
      <c r="AK5">
        <f>ROUNDUP(AJ5,0)</f>
        <v>100</v>
      </c>
      <c r="AL5">
        <f>IF(AK5&lt;$AO$9,0,IF(AK5&lt;$AO$10,1,IF(AK5&lt;$AO$11,2,IF(AK5&lt;$AO$12,3,IF(AK5&lt;$AO$13,4,5)))))</f>
        <v>5</v>
      </c>
      <c r="AO5" s="2" t="s">
        <v>91</v>
      </c>
      <c r="AP5" s="2"/>
      <c r="AQ5" s="2"/>
      <c r="AR5" s="2"/>
    </row>
    <row r="6" spans="1:45">
      <c r="A6" t="s">
        <v>40</v>
      </c>
      <c r="B6">
        <v>7</v>
      </c>
      <c r="C6">
        <v>7</v>
      </c>
      <c r="D6">
        <v>7</v>
      </c>
      <c r="E6">
        <v>7</v>
      </c>
      <c r="F6">
        <v>7</v>
      </c>
      <c r="G6">
        <v>7</v>
      </c>
      <c r="H6">
        <f>SUM(B6:G6)</f>
        <v>42</v>
      </c>
      <c r="I6">
        <v>100</v>
      </c>
      <c r="J6">
        <v>100</v>
      </c>
      <c r="K6">
        <v>84</v>
      </c>
      <c r="L6">
        <v>100</v>
      </c>
      <c r="M6">
        <v>100</v>
      </c>
      <c r="N6">
        <v>100</v>
      </c>
      <c r="O6">
        <f>SUM(I6:N6)</f>
        <v>584</v>
      </c>
      <c r="P6">
        <f>2*18*O6/600</f>
        <v>35.04</v>
      </c>
      <c r="Q6">
        <f>H6+P6</f>
        <v>77.039999999999992</v>
      </c>
      <c r="R6" s="6">
        <v>10</v>
      </c>
      <c r="S6" s="6">
        <v>10</v>
      </c>
      <c r="T6" s="6">
        <f>R6+S6</f>
        <v>20</v>
      </c>
      <c r="U6">
        <v>6</v>
      </c>
      <c r="V6">
        <v>6</v>
      </c>
      <c r="W6">
        <v>6</v>
      </c>
      <c r="X6">
        <v>6</v>
      </c>
      <c r="Y6">
        <v>6</v>
      </c>
      <c r="Z6">
        <v>6</v>
      </c>
      <c r="AA6">
        <f>SUM(U6:Z6)</f>
        <v>36</v>
      </c>
      <c r="AB6">
        <f>SUM(U6:Z6)-MIN(U6:Z6)</f>
        <v>30</v>
      </c>
      <c r="AD6">
        <f>50*Q6/78</f>
        <v>49.38461538461538</v>
      </c>
      <c r="AE6">
        <f>10*T6/20</f>
        <v>10</v>
      </c>
      <c r="AF6">
        <f>40*AB6/30</f>
        <v>40</v>
      </c>
      <c r="AG6">
        <f>SUM(AD6:AF6)</f>
        <v>99.384615384615387</v>
      </c>
      <c r="AH6">
        <f>100*AA6/36</f>
        <v>100</v>
      </c>
      <c r="AI6">
        <f>AD6*(55/50)+AF6*(45/40)</f>
        <v>99.323076923076925</v>
      </c>
      <c r="AJ6">
        <f>MAX(AG6:AI6)</f>
        <v>100</v>
      </c>
      <c r="AK6">
        <f>ROUNDUP(AJ6,0)</f>
        <v>100</v>
      </c>
      <c r="AL6">
        <f>IF(AK6&lt;$AO$9,0,IF(AK6&lt;$AO$10,1,IF(AK6&lt;$AO$11,2,IF(AK6&lt;$AO$12,3,IF(AK6&lt;$AO$13,4,5)))))</f>
        <v>5</v>
      </c>
      <c r="AO6" t="s">
        <v>92</v>
      </c>
    </row>
    <row r="7" spans="1:45" ht="15">
      <c r="A7" t="s">
        <v>12</v>
      </c>
      <c r="B7">
        <v>7</v>
      </c>
      <c r="C7">
        <v>7</v>
      </c>
      <c r="D7">
        <v>7</v>
      </c>
      <c r="E7">
        <v>7</v>
      </c>
      <c r="F7">
        <v>7</v>
      </c>
      <c r="G7">
        <v>7</v>
      </c>
      <c r="H7">
        <f>SUM(B7:G7)</f>
        <v>42</v>
      </c>
      <c r="I7">
        <v>100</v>
      </c>
      <c r="J7">
        <v>100</v>
      </c>
      <c r="K7">
        <v>100</v>
      </c>
      <c r="L7">
        <v>100</v>
      </c>
      <c r="M7">
        <v>100</v>
      </c>
      <c r="N7">
        <v>100</v>
      </c>
      <c r="O7">
        <f>SUM(I7:N7)</f>
        <v>600</v>
      </c>
      <c r="P7">
        <f>2*18*O7/600</f>
        <v>36</v>
      </c>
      <c r="Q7">
        <f>H7+P7</f>
        <v>78</v>
      </c>
      <c r="R7" s="6">
        <v>10</v>
      </c>
      <c r="S7" s="6">
        <v>10</v>
      </c>
      <c r="T7" s="6">
        <f>R7+S7</f>
        <v>20</v>
      </c>
      <c r="U7">
        <v>6</v>
      </c>
      <c r="V7">
        <v>6</v>
      </c>
      <c r="W7">
        <v>6</v>
      </c>
      <c r="X7">
        <v>0</v>
      </c>
      <c r="Y7">
        <v>6</v>
      </c>
      <c r="Z7">
        <v>6</v>
      </c>
      <c r="AA7">
        <f>SUM(U7:Z7)</f>
        <v>30</v>
      </c>
      <c r="AB7">
        <f>SUM(U7:Z7)-MIN(U7:Z7)</f>
        <v>30</v>
      </c>
      <c r="AD7">
        <f>50*Q7/78</f>
        <v>50</v>
      </c>
      <c r="AE7">
        <f>10*T7/20</f>
        <v>10</v>
      </c>
      <c r="AF7">
        <f>40*AB7/30</f>
        <v>40</v>
      </c>
      <c r="AG7">
        <f>SUM(AD7:AF7)</f>
        <v>100</v>
      </c>
      <c r="AH7" s="6">
        <f>100*AA7/36</f>
        <v>83.333333333333329</v>
      </c>
      <c r="AI7" s="6">
        <f>AD7*(55/50)+AF7*(45/40)</f>
        <v>100</v>
      </c>
      <c r="AJ7">
        <f>MAX(AG7:AI7)</f>
        <v>100</v>
      </c>
      <c r="AK7">
        <f>ROUNDUP(AJ7,0)</f>
        <v>100</v>
      </c>
      <c r="AL7">
        <f>IF(AK7&lt;$AO$9,0,IF(AK7&lt;$AO$10,1,IF(AK7&lt;$AO$11,2,IF(AK7&lt;$AO$12,3,IF(AK7&lt;$AO$13,4,5)))))</f>
        <v>5</v>
      </c>
      <c r="AO7" s="3" t="s">
        <v>93</v>
      </c>
      <c r="AP7" s="3" t="s">
        <v>94</v>
      </c>
      <c r="AQ7" s="3" t="s">
        <v>95</v>
      </c>
      <c r="AR7" s="3"/>
    </row>
    <row r="8" spans="1:45">
      <c r="A8" t="s">
        <v>20</v>
      </c>
      <c r="B8">
        <v>7</v>
      </c>
      <c r="C8">
        <v>7</v>
      </c>
      <c r="D8">
        <v>7</v>
      </c>
      <c r="E8">
        <v>7</v>
      </c>
      <c r="F8">
        <v>7</v>
      </c>
      <c r="G8">
        <v>7</v>
      </c>
      <c r="H8">
        <f>SUM(B8:G8)</f>
        <v>42</v>
      </c>
      <c r="I8">
        <v>100</v>
      </c>
      <c r="J8">
        <v>100</v>
      </c>
      <c r="K8">
        <v>100</v>
      </c>
      <c r="L8">
        <v>100</v>
      </c>
      <c r="M8">
        <v>100</v>
      </c>
      <c r="N8">
        <v>100</v>
      </c>
      <c r="O8">
        <f>SUM(I8:N8)</f>
        <v>600</v>
      </c>
      <c r="P8">
        <f>2*18*O8/600</f>
        <v>36</v>
      </c>
      <c r="Q8">
        <f>H8+P8</f>
        <v>78</v>
      </c>
      <c r="R8" s="6">
        <v>10</v>
      </c>
      <c r="S8" s="6">
        <v>10</v>
      </c>
      <c r="T8" s="6">
        <f>R8+S8</f>
        <v>20</v>
      </c>
      <c r="U8">
        <v>6</v>
      </c>
      <c r="V8">
        <v>4</v>
      </c>
      <c r="W8">
        <v>6</v>
      </c>
      <c r="X8">
        <v>3</v>
      </c>
      <c r="Y8">
        <v>5</v>
      </c>
      <c r="Z8">
        <v>4</v>
      </c>
      <c r="AA8">
        <f>SUM(U8:Z8)</f>
        <v>28</v>
      </c>
      <c r="AB8">
        <f>SUM(U8:Z8)-MIN(U8:Z8)</f>
        <v>25</v>
      </c>
      <c r="AD8">
        <f>50*Q8/78</f>
        <v>50</v>
      </c>
      <c r="AE8">
        <f>10*T8/20</f>
        <v>10</v>
      </c>
      <c r="AF8">
        <f>40*AB8/30</f>
        <v>33.333333333333336</v>
      </c>
      <c r="AG8">
        <f>SUM(AD8:AF8)</f>
        <v>93.333333333333343</v>
      </c>
      <c r="AH8" s="6">
        <f>100*AA8/36</f>
        <v>77.777777777777771</v>
      </c>
      <c r="AI8" s="6">
        <f>AD8*(55/50)+AF8*(45/40)</f>
        <v>92.5</v>
      </c>
      <c r="AJ8">
        <f>MAX(AG8:AI8)</f>
        <v>93.333333333333343</v>
      </c>
      <c r="AK8">
        <f>ROUNDUP(AJ8,0)</f>
        <v>94</v>
      </c>
      <c r="AL8">
        <f>IF(AK8&lt;$AO$9,0,IF(AK8&lt;$AO$10,1,IF(AK8&lt;$AO$11,2,IF(AK8&lt;$AO$12,3,IF(AK8&lt;$AO$13,4,5)))))</f>
        <v>5</v>
      </c>
      <c r="AO8" s="4">
        <v>0</v>
      </c>
      <c r="AP8" s="4">
        <v>49</v>
      </c>
      <c r="AQ8" s="4">
        <v>0</v>
      </c>
      <c r="AR8" s="4"/>
    </row>
    <row r="9" spans="1:45" ht="14.25" customHeight="1">
      <c r="A9" t="s">
        <v>47</v>
      </c>
      <c r="B9">
        <v>7</v>
      </c>
      <c r="C9">
        <v>7</v>
      </c>
      <c r="D9">
        <v>7</v>
      </c>
      <c r="E9">
        <v>7</v>
      </c>
      <c r="F9">
        <v>7</v>
      </c>
      <c r="G9">
        <v>7</v>
      </c>
      <c r="H9">
        <f>SUM(B9:G9)</f>
        <v>42</v>
      </c>
      <c r="I9">
        <v>100</v>
      </c>
      <c r="J9">
        <v>100</v>
      </c>
      <c r="K9">
        <v>100</v>
      </c>
      <c r="L9">
        <v>100</v>
      </c>
      <c r="M9">
        <v>100</v>
      </c>
      <c r="N9">
        <v>100</v>
      </c>
      <c r="O9">
        <f>SUM(I9:N9)</f>
        <v>600</v>
      </c>
      <c r="P9">
        <f>2*18*O9/600</f>
        <v>36</v>
      </c>
      <c r="Q9">
        <f>H9+P9</f>
        <v>78</v>
      </c>
      <c r="R9" s="6">
        <v>5</v>
      </c>
      <c r="S9" s="6">
        <v>8</v>
      </c>
      <c r="T9" s="6">
        <f>R9+S9</f>
        <v>13</v>
      </c>
      <c r="U9">
        <v>6</v>
      </c>
      <c r="V9">
        <v>3</v>
      </c>
      <c r="W9">
        <v>3</v>
      </c>
      <c r="X9">
        <v>5</v>
      </c>
      <c r="Y9">
        <v>6</v>
      </c>
      <c r="Z9">
        <v>0</v>
      </c>
      <c r="AA9">
        <f>SUM(U9:Z9)</f>
        <v>23</v>
      </c>
      <c r="AB9">
        <f>SUM(U9:Z9)-MIN(U9:Z9)</f>
        <v>23</v>
      </c>
      <c r="AD9">
        <f>50*Q9/78</f>
        <v>50</v>
      </c>
      <c r="AE9">
        <f>10*T9/20</f>
        <v>6.5</v>
      </c>
      <c r="AF9">
        <f>40*AB9/30</f>
        <v>30.666666666666668</v>
      </c>
      <c r="AG9">
        <f>SUM(AD9:AF9)</f>
        <v>87.166666666666671</v>
      </c>
      <c r="AH9" s="6">
        <f>100*AA9/36</f>
        <v>63.888888888888886</v>
      </c>
      <c r="AI9" s="6">
        <f>AD9*(55/50)+AF9*(45/40)</f>
        <v>89.5</v>
      </c>
      <c r="AJ9">
        <f>MAX(AG9:AI9)</f>
        <v>89.5</v>
      </c>
      <c r="AK9">
        <f>ROUNDUP(AJ9,0)</f>
        <v>90</v>
      </c>
      <c r="AL9">
        <f>IF(AK9&lt;$AO$9,0,IF(AK9&lt;$AO$10,1,IF(AK9&lt;$AO$11,2,IF(AK9&lt;$AO$12,3,IF(AK9&lt;$AO$13,4,5)))))</f>
        <v>5</v>
      </c>
      <c r="AO9" s="4">
        <v>39</v>
      </c>
      <c r="AP9" s="4">
        <v>50</v>
      </c>
      <c r="AQ9" s="4">
        <v>1</v>
      </c>
      <c r="AR9" s="4"/>
      <c r="AS9">
        <f>AO10-AO9</f>
        <v>12</v>
      </c>
    </row>
    <row r="10" spans="1:45" ht="15" customHeight="1">
      <c r="A10" t="s">
        <v>21</v>
      </c>
      <c r="B10">
        <v>7</v>
      </c>
      <c r="C10">
        <v>7</v>
      </c>
      <c r="D10">
        <v>7</v>
      </c>
      <c r="E10">
        <v>7</v>
      </c>
      <c r="F10">
        <v>7</v>
      </c>
      <c r="G10">
        <v>7</v>
      </c>
      <c r="H10">
        <f>SUM(B10:G10)</f>
        <v>42</v>
      </c>
      <c r="I10">
        <v>100</v>
      </c>
      <c r="J10">
        <v>100</v>
      </c>
      <c r="K10">
        <v>84</v>
      </c>
      <c r="L10">
        <v>84</v>
      </c>
      <c r="M10">
        <v>100</v>
      </c>
      <c r="N10">
        <v>100</v>
      </c>
      <c r="O10">
        <f>SUM(I10:N10)</f>
        <v>568</v>
      </c>
      <c r="P10">
        <f>2*18*O10/600</f>
        <v>34.08</v>
      </c>
      <c r="Q10">
        <f>H10+P10</f>
        <v>76.08</v>
      </c>
      <c r="R10" s="6">
        <v>0</v>
      </c>
      <c r="S10" s="6">
        <v>10</v>
      </c>
      <c r="T10" s="6">
        <f>R10+S10</f>
        <v>10</v>
      </c>
      <c r="U10">
        <v>6</v>
      </c>
      <c r="V10">
        <v>4</v>
      </c>
      <c r="W10">
        <v>5</v>
      </c>
      <c r="X10">
        <v>4</v>
      </c>
      <c r="Y10">
        <v>4</v>
      </c>
      <c r="Z10">
        <v>3</v>
      </c>
      <c r="AA10">
        <f>SUM(U10:Z10)</f>
        <v>26</v>
      </c>
      <c r="AB10">
        <f>SUM(U10:Z10)-MIN(U10:Z10)</f>
        <v>23</v>
      </c>
      <c r="AD10">
        <f>50*Q10/78</f>
        <v>48.769230769230766</v>
      </c>
      <c r="AE10">
        <f>10*T10/20</f>
        <v>5</v>
      </c>
      <c r="AF10">
        <f>40*AB10/30</f>
        <v>30.666666666666668</v>
      </c>
      <c r="AG10">
        <f>SUM(AD10:AF10)</f>
        <v>84.435897435897431</v>
      </c>
      <c r="AH10" s="6">
        <f>100*AA10/36</f>
        <v>72.222222222222229</v>
      </c>
      <c r="AI10" s="6">
        <f>AD10*(55/50)+AF10*(45/40)</f>
        <v>88.146153846153851</v>
      </c>
      <c r="AJ10">
        <f>MAX(AG10:AI10)</f>
        <v>88.146153846153851</v>
      </c>
      <c r="AK10">
        <f>ROUNDUP(AJ10,0)</f>
        <v>89</v>
      </c>
      <c r="AL10">
        <f>IF(AK10&lt;$AO$9,0,IF(AK10&lt;$AO$10,1,IF(AK10&lt;$AO$11,2,IF(AK10&lt;$AO$12,3,IF(AK10&lt;$AO$13,4,5)))))</f>
        <v>5</v>
      </c>
      <c r="AO10" s="4">
        <v>51</v>
      </c>
      <c r="AP10" s="4">
        <v>62</v>
      </c>
      <c r="AQ10" s="4">
        <v>2</v>
      </c>
      <c r="AR10" s="4"/>
      <c r="AS10">
        <f t="shared" ref="AS10:AS13" si="9">AO11-AO10</f>
        <v>12</v>
      </c>
    </row>
    <row r="11" spans="1:45">
      <c r="A11" t="s">
        <v>14</v>
      </c>
      <c r="B11">
        <v>7</v>
      </c>
      <c r="C11">
        <v>7</v>
      </c>
      <c r="D11">
        <v>7</v>
      </c>
      <c r="E11">
        <v>7</v>
      </c>
      <c r="F11">
        <v>7</v>
      </c>
      <c r="G11">
        <v>7</v>
      </c>
      <c r="H11">
        <f>SUM(B11:G11)</f>
        <v>42</v>
      </c>
      <c r="I11">
        <v>100</v>
      </c>
      <c r="J11">
        <v>100</v>
      </c>
      <c r="K11">
        <v>100</v>
      </c>
      <c r="L11">
        <v>100</v>
      </c>
      <c r="M11" t="s">
        <v>1</v>
      </c>
      <c r="N11">
        <v>100</v>
      </c>
      <c r="O11">
        <f>SUM(I11:N11)</f>
        <v>500</v>
      </c>
      <c r="P11">
        <f>2*18*O11/600</f>
        <v>30</v>
      </c>
      <c r="Q11">
        <f>H11+P11</f>
        <v>72</v>
      </c>
      <c r="R11">
        <v>0</v>
      </c>
      <c r="S11">
        <v>10</v>
      </c>
      <c r="T11">
        <f>R11+S11</f>
        <v>10</v>
      </c>
      <c r="U11">
        <v>6</v>
      </c>
      <c r="V11">
        <v>4</v>
      </c>
      <c r="W11">
        <v>5</v>
      </c>
      <c r="X11">
        <v>3</v>
      </c>
      <c r="Y11">
        <v>6</v>
      </c>
      <c r="Z11">
        <v>0</v>
      </c>
      <c r="AA11">
        <f>SUM(U11:Z11)</f>
        <v>24</v>
      </c>
      <c r="AB11">
        <f>SUM(U11:Z11)-MIN(U11:Z11)</f>
        <v>24</v>
      </c>
      <c r="AD11">
        <f>50*Q11/78</f>
        <v>46.153846153846153</v>
      </c>
      <c r="AE11">
        <f>10*T11/20</f>
        <v>5</v>
      </c>
      <c r="AF11">
        <f>40*AB11/30</f>
        <v>32</v>
      </c>
      <c r="AG11">
        <f>SUM(AD11:AF11)</f>
        <v>83.15384615384616</v>
      </c>
      <c r="AH11">
        <f>100*AA11/36</f>
        <v>66.666666666666671</v>
      </c>
      <c r="AI11">
        <f>AD11*(55/50)+AF11*(45/40)</f>
        <v>86.769230769230774</v>
      </c>
      <c r="AJ11">
        <f>MAX(AG11:AI11)</f>
        <v>86.769230769230774</v>
      </c>
      <c r="AK11">
        <f>ROUNDUP(AJ11,0)</f>
        <v>87</v>
      </c>
      <c r="AL11">
        <f>IF(AK11&lt;$AO$9,0,IF(AK11&lt;$AO$10,1,IF(AK11&lt;$AO$11,2,IF(AK11&lt;$AO$12,3,IF(AK11&lt;$AO$13,4,5)))))</f>
        <v>4</v>
      </c>
      <c r="AO11" s="4">
        <v>63</v>
      </c>
      <c r="AP11" s="4">
        <v>75</v>
      </c>
      <c r="AQ11" s="4">
        <v>3</v>
      </c>
      <c r="AR11" s="4"/>
      <c r="AS11">
        <f t="shared" si="9"/>
        <v>13</v>
      </c>
    </row>
    <row r="12" spans="1:45">
      <c r="A12" t="s">
        <v>45</v>
      </c>
      <c r="B12">
        <v>7</v>
      </c>
      <c r="C12">
        <v>7</v>
      </c>
      <c r="D12">
        <v>7</v>
      </c>
      <c r="E12">
        <v>7</v>
      </c>
      <c r="F12">
        <v>7</v>
      </c>
      <c r="G12">
        <v>7</v>
      </c>
      <c r="H12">
        <f>SUM(B12:G12)</f>
        <v>42</v>
      </c>
      <c r="I12">
        <v>100</v>
      </c>
      <c r="J12">
        <v>84</v>
      </c>
      <c r="K12">
        <v>84</v>
      </c>
      <c r="L12">
        <v>67</v>
      </c>
      <c r="M12">
        <v>34</v>
      </c>
      <c r="N12" t="s">
        <v>1</v>
      </c>
      <c r="O12">
        <f>SUM(I12:N12)</f>
        <v>369</v>
      </c>
      <c r="P12">
        <f>2*18*O12/600</f>
        <v>22.14</v>
      </c>
      <c r="Q12">
        <f>H12+P12</f>
        <v>64.14</v>
      </c>
      <c r="R12">
        <v>0</v>
      </c>
      <c r="S12">
        <v>10</v>
      </c>
      <c r="T12">
        <f>R12+S12</f>
        <v>10</v>
      </c>
      <c r="U12">
        <v>6</v>
      </c>
      <c r="V12">
        <v>4</v>
      </c>
      <c r="W12">
        <v>6</v>
      </c>
      <c r="X12">
        <v>5</v>
      </c>
      <c r="Y12">
        <v>6</v>
      </c>
      <c r="Z12">
        <v>0</v>
      </c>
      <c r="AA12">
        <f>SUM(U12:Z12)</f>
        <v>27</v>
      </c>
      <c r="AB12">
        <f>SUM(U12:Z12)-MIN(U12:Z12)</f>
        <v>27</v>
      </c>
      <c r="AD12">
        <f>50*Q12/78</f>
        <v>41.115384615384613</v>
      </c>
      <c r="AE12">
        <f>10*T12/20</f>
        <v>5</v>
      </c>
      <c r="AF12">
        <f>40*AB12/30</f>
        <v>36</v>
      </c>
      <c r="AG12">
        <f>SUM(AD12:AF12)</f>
        <v>82.115384615384613</v>
      </c>
      <c r="AH12">
        <f>100*AA12/36</f>
        <v>75</v>
      </c>
      <c r="AI12">
        <f>AD12*(55/50)+AF12*(45/40)</f>
        <v>85.726923076923072</v>
      </c>
      <c r="AJ12">
        <f>MAX(AG12:AI12)</f>
        <v>85.726923076923072</v>
      </c>
      <c r="AK12">
        <f>ROUNDUP(AJ12,0)</f>
        <v>86</v>
      </c>
      <c r="AL12">
        <f>IF(AK12&lt;$AO$9,0,IF(AK12&lt;$AO$10,1,IF(AK12&lt;$AO$11,2,IF(AK12&lt;$AO$12,3,IF(AK12&lt;$AO$13,4,5)))))</f>
        <v>4</v>
      </c>
      <c r="AO12" s="4">
        <v>76</v>
      </c>
      <c r="AP12" s="4">
        <v>88</v>
      </c>
      <c r="AQ12" s="4">
        <v>4</v>
      </c>
      <c r="AR12" s="4"/>
      <c r="AS12">
        <f t="shared" si="9"/>
        <v>13</v>
      </c>
    </row>
    <row r="13" spans="1:45">
      <c r="A13" t="s">
        <v>26</v>
      </c>
      <c r="B13">
        <v>7</v>
      </c>
      <c r="C13">
        <v>7</v>
      </c>
      <c r="D13">
        <v>7</v>
      </c>
      <c r="E13">
        <v>7</v>
      </c>
      <c r="F13">
        <v>7</v>
      </c>
      <c r="G13">
        <v>7</v>
      </c>
      <c r="H13">
        <f>SUM(B13:G13)</f>
        <v>42</v>
      </c>
      <c r="I13">
        <v>100</v>
      </c>
      <c r="J13">
        <v>100</v>
      </c>
      <c r="K13">
        <v>100</v>
      </c>
      <c r="L13">
        <v>100</v>
      </c>
      <c r="M13">
        <v>100</v>
      </c>
      <c r="N13">
        <v>100</v>
      </c>
      <c r="O13">
        <f>SUM(I13:N13)</f>
        <v>600</v>
      </c>
      <c r="P13">
        <f>2*18*O13/600</f>
        <v>36</v>
      </c>
      <c r="Q13">
        <f>H13+P13</f>
        <v>78</v>
      </c>
      <c r="R13">
        <v>10</v>
      </c>
      <c r="S13">
        <v>10</v>
      </c>
      <c r="T13">
        <f>R13+S13</f>
        <v>20</v>
      </c>
      <c r="U13">
        <v>4</v>
      </c>
      <c r="V13">
        <v>4</v>
      </c>
      <c r="W13">
        <v>3</v>
      </c>
      <c r="X13">
        <v>0</v>
      </c>
      <c r="Y13">
        <v>1</v>
      </c>
      <c r="Z13">
        <v>5</v>
      </c>
      <c r="AA13">
        <f>SUM(U13:Z13)</f>
        <v>17</v>
      </c>
      <c r="AB13">
        <f>SUM(U13:Z13)-MIN(U13:Z13)</f>
        <v>17</v>
      </c>
      <c r="AD13">
        <f>50*Q13/78</f>
        <v>50</v>
      </c>
      <c r="AE13">
        <f>10*T13/20</f>
        <v>10</v>
      </c>
      <c r="AF13">
        <f>40*AB13/30</f>
        <v>22.666666666666668</v>
      </c>
      <c r="AG13">
        <f>SUM(AD13:AF13)</f>
        <v>82.666666666666671</v>
      </c>
      <c r="AH13">
        <f>100*AA13/36</f>
        <v>47.222222222222221</v>
      </c>
      <c r="AI13">
        <f>AD13*(55/50)+AF13*(45/40)</f>
        <v>80.5</v>
      </c>
      <c r="AJ13">
        <f>MAX(AG13:AI13)</f>
        <v>82.666666666666671</v>
      </c>
      <c r="AK13">
        <f>ROUNDUP(AJ13,0)</f>
        <v>83</v>
      </c>
      <c r="AL13">
        <f>IF(AK13&lt;$AO$9,0,IF(AK13&lt;$AO$10,1,IF(AK13&lt;$AO$11,2,IF(AK13&lt;$AO$12,3,IF(AK13&lt;$AO$13,4,5)))))</f>
        <v>4</v>
      </c>
      <c r="AO13" s="4">
        <v>89</v>
      </c>
      <c r="AP13" s="4">
        <v>100</v>
      </c>
      <c r="AQ13" s="4">
        <v>5</v>
      </c>
      <c r="AR13" s="4"/>
    </row>
    <row r="14" spans="1:45">
      <c r="A14" t="s">
        <v>41</v>
      </c>
      <c r="B14">
        <v>7</v>
      </c>
      <c r="C14">
        <v>7</v>
      </c>
      <c r="D14">
        <v>7</v>
      </c>
      <c r="E14">
        <v>7</v>
      </c>
      <c r="F14">
        <v>7</v>
      </c>
      <c r="G14">
        <v>7</v>
      </c>
      <c r="H14">
        <f>SUM(B14:G14)</f>
        <v>42</v>
      </c>
      <c r="I14">
        <v>100</v>
      </c>
      <c r="J14">
        <v>100</v>
      </c>
      <c r="K14">
        <v>100</v>
      </c>
      <c r="L14">
        <v>84</v>
      </c>
      <c r="M14">
        <v>100</v>
      </c>
      <c r="N14">
        <v>100</v>
      </c>
      <c r="O14">
        <f>SUM(I14:N14)</f>
        <v>584</v>
      </c>
      <c r="P14">
        <f>2*18*O14/600</f>
        <v>35.04</v>
      </c>
      <c r="Q14">
        <f>H14+P14</f>
        <v>77.039999999999992</v>
      </c>
      <c r="R14">
        <v>10</v>
      </c>
      <c r="S14">
        <v>10</v>
      </c>
      <c r="T14">
        <f>R14+S14</f>
        <v>20</v>
      </c>
      <c r="U14">
        <v>6</v>
      </c>
      <c r="V14">
        <v>4</v>
      </c>
      <c r="W14">
        <v>4</v>
      </c>
      <c r="X14">
        <v>0</v>
      </c>
      <c r="Y14">
        <v>3</v>
      </c>
      <c r="Z14">
        <v>0</v>
      </c>
      <c r="AA14">
        <f>SUM(U14:Z14)</f>
        <v>17</v>
      </c>
      <c r="AB14">
        <f>SUM(U14:Z14)-MIN(U14:Z14)</f>
        <v>17</v>
      </c>
      <c r="AD14">
        <f>50*Q14/78</f>
        <v>49.38461538461538</v>
      </c>
      <c r="AE14">
        <f>10*T14/20</f>
        <v>10</v>
      </c>
      <c r="AF14">
        <f>40*AB14/30</f>
        <v>22.666666666666668</v>
      </c>
      <c r="AG14">
        <f>SUM(AD14:AF14)</f>
        <v>82.051282051282044</v>
      </c>
      <c r="AH14">
        <f>100*AA14/36</f>
        <v>47.222222222222221</v>
      </c>
      <c r="AI14">
        <f>AD14*(55/50)+AF14*(45/40)</f>
        <v>79.823076923076925</v>
      </c>
      <c r="AJ14">
        <f>MAX(AG14:AI14)</f>
        <v>82.051282051282044</v>
      </c>
      <c r="AK14">
        <f>ROUNDUP(AJ14,0)</f>
        <v>83</v>
      </c>
      <c r="AL14">
        <f>IF(AK14&lt;$AO$9,0,IF(AK14&lt;$AO$10,1,IF(AK14&lt;$AO$11,2,IF(AK14&lt;$AO$12,3,IF(AK14&lt;$AO$13,4,5)))))</f>
        <v>4</v>
      </c>
    </row>
    <row r="15" spans="1:45" ht="15">
      <c r="A15" t="s">
        <v>10</v>
      </c>
      <c r="B15">
        <v>7</v>
      </c>
      <c r="C15">
        <v>7</v>
      </c>
      <c r="D15">
        <v>7</v>
      </c>
      <c r="E15">
        <v>7</v>
      </c>
      <c r="F15">
        <v>7</v>
      </c>
      <c r="G15">
        <v>7</v>
      </c>
      <c r="H15">
        <f>SUM(B15:G15)</f>
        <v>42</v>
      </c>
      <c r="I15">
        <v>100</v>
      </c>
      <c r="J15">
        <v>100</v>
      </c>
      <c r="K15">
        <v>100</v>
      </c>
      <c r="L15" t="s">
        <v>1</v>
      </c>
      <c r="M15">
        <v>100</v>
      </c>
      <c r="N15">
        <v>100</v>
      </c>
      <c r="O15">
        <f>SUM(I15:N15)</f>
        <v>500</v>
      </c>
      <c r="P15">
        <f>2*18*O15/600</f>
        <v>30</v>
      </c>
      <c r="Q15">
        <f>H15+P15</f>
        <v>72</v>
      </c>
      <c r="R15">
        <v>10</v>
      </c>
      <c r="S15">
        <v>10</v>
      </c>
      <c r="T15">
        <f>R15+S15</f>
        <v>20</v>
      </c>
      <c r="U15">
        <v>6</v>
      </c>
      <c r="V15">
        <v>4</v>
      </c>
      <c r="W15">
        <v>4</v>
      </c>
      <c r="X15">
        <v>2</v>
      </c>
      <c r="Y15">
        <v>3</v>
      </c>
      <c r="Z15">
        <v>0</v>
      </c>
      <c r="AA15">
        <f>SUM(U15:Z15)</f>
        <v>19</v>
      </c>
      <c r="AB15">
        <f>SUM(U15:Z15)-MIN(U15:Z15)</f>
        <v>19</v>
      </c>
      <c r="AD15">
        <f>50*Q15/78</f>
        <v>46.153846153846153</v>
      </c>
      <c r="AE15">
        <f>10*T15/20</f>
        <v>10</v>
      </c>
      <c r="AF15">
        <f>40*AB15/30</f>
        <v>25.333333333333332</v>
      </c>
      <c r="AG15">
        <f>SUM(AD15:AF15)</f>
        <v>81.487179487179489</v>
      </c>
      <c r="AH15">
        <f>100*AA15/36</f>
        <v>52.777777777777779</v>
      </c>
      <c r="AI15">
        <f>AD15*(55/50)+AF15*(45/40)</f>
        <v>79.269230769230774</v>
      </c>
      <c r="AJ15">
        <f>MAX(AG15:AI15)</f>
        <v>81.487179487179489</v>
      </c>
      <c r="AK15">
        <f>ROUNDUP(AJ15,0)</f>
        <v>82</v>
      </c>
      <c r="AL15">
        <f>IF(AK15&lt;$AO$9,0,IF(AK15&lt;$AO$10,1,IF(AK15&lt;$AO$11,2,IF(AK15&lt;$AO$12,3,IF(AK15&lt;$AO$13,4,5)))))</f>
        <v>4</v>
      </c>
      <c r="AO15" s="5" t="s">
        <v>104</v>
      </c>
    </row>
    <row r="16" spans="1:45">
      <c r="A16" t="s">
        <v>5</v>
      </c>
      <c r="B16">
        <v>7</v>
      </c>
      <c r="C16">
        <v>7</v>
      </c>
      <c r="D16">
        <v>7</v>
      </c>
      <c r="E16">
        <v>7</v>
      </c>
      <c r="F16">
        <v>7</v>
      </c>
      <c r="G16">
        <v>7</v>
      </c>
      <c r="H16">
        <f>SUM(B16:G16)</f>
        <v>42</v>
      </c>
      <c r="I16">
        <v>67</v>
      </c>
      <c r="J16">
        <v>67</v>
      </c>
      <c r="K16">
        <v>84</v>
      </c>
      <c r="L16">
        <v>67</v>
      </c>
      <c r="M16">
        <v>100</v>
      </c>
      <c r="N16">
        <v>100</v>
      </c>
      <c r="O16">
        <f>SUM(I16:N16)</f>
        <v>485</v>
      </c>
      <c r="P16">
        <f>2*18*O16/600</f>
        <v>29.1</v>
      </c>
      <c r="Q16">
        <f>H16+P16</f>
        <v>71.099999999999994</v>
      </c>
      <c r="R16">
        <v>0</v>
      </c>
      <c r="S16">
        <v>10</v>
      </c>
      <c r="T16">
        <f>R16+S16</f>
        <v>10</v>
      </c>
      <c r="U16">
        <v>6</v>
      </c>
      <c r="V16">
        <v>4</v>
      </c>
      <c r="W16">
        <v>5</v>
      </c>
      <c r="X16">
        <v>1</v>
      </c>
      <c r="Y16">
        <v>5</v>
      </c>
      <c r="Z16">
        <v>1</v>
      </c>
      <c r="AA16">
        <f>SUM(U16:Z16)</f>
        <v>22</v>
      </c>
      <c r="AB16">
        <f>SUM(U16:Z16)-MIN(U16:Z16)</f>
        <v>21</v>
      </c>
      <c r="AD16">
        <f>50*Q16/78</f>
        <v>45.576923076923073</v>
      </c>
      <c r="AE16">
        <f>10*T16/20</f>
        <v>5</v>
      </c>
      <c r="AF16">
        <f>40*AB16/30</f>
        <v>28</v>
      </c>
      <c r="AG16">
        <f>SUM(AD16:AF16)</f>
        <v>78.576923076923066</v>
      </c>
      <c r="AH16">
        <f>100*AA16/36</f>
        <v>61.111111111111114</v>
      </c>
      <c r="AI16">
        <f>AD16*(55/50)+AF16*(45/40)</f>
        <v>81.634615384615387</v>
      </c>
      <c r="AJ16">
        <f>MAX(AG16:AI16)</f>
        <v>81.634615384615387</v>
      </c>
      <c r="AK16">
        <f>ROUNDUP(AJ16,0)</f>
        <v>82</v>
      </c>
      <c r="AL16">
        <f>IF(AK16&lt;$AO$9,0,IF(AK16&lt;$AO$10,1,IF(AK16&lt;$AO$11,2,IF(AK16&lt;$AO$12,3,IF(AK16&lt;$AO$13,4,5)))))</f>
        <v>4</v>
      </c>
      <c r="AO16">
        <v>0</v>
      </c>
      <c r="AP16">
        <v>25</v>
      </c>
    </row>
    <row r="17" spans="1:42">
      <c r="A17" t="s">
        <v>44</v>
      </c>
      <c r="B17">
        <v>7</v>
      </c>
      <c r="C17">
        <v>7</v>
      </c>
      <c r="D17">
        <v>7</v>
      </c>
      <c r="E17">
        <v>7</v>
      </c>
      <c r="F17">
        <v>7</v>
      </c>
      <c r="G17">
        <v>7</v>
      </c>
      <c r="H17">
        <f>SUM(B17:G17)</f>
        <v>42</v>
      </c>
      <c r="I17">
        <v>67</v>
      </c>
      <c r="J17">
        <v>34</v>
      </c>
      <c r="K17">
        <v>67</v>
      </c>
      <c r="L17">
        <v>67</v>
      </c>
      <c r="M17">
        <v>67</v>
      </c>
      <c r="N17">
        <v>100</v>
      </c>
      <c r="O17">
        <f>SUM(I17:N17)</f>
        <v>402</v>
      </c>
      <c r="P17">
        <f>2*18*O17/600</f>
        <v>24.12</v>
      </c>
      <c r="Q17">
        <f>H17+P17</f>
        <v>66.12</v>
      </c>
      <c r="R17">
        <v>10</v>
      </c>
      <c r="S17">
        <v>10</v>
      </c>
      <c r="T17">
        <f>R17+S17</f>
        <v>20</v>
      </c>
      <c r="U17">
        <v>6</v>
      </c>
      <c r="V17">
        <v>6</v>
      </c>
      <c r="W17">
        <v>1</v>
      </c>
      <c r="X17">
        <v>1</v>
      </c>
      <c r="Y17">
        <v>5</v>
      </c>
      <c r="Z17">
        <v>2</v>
      </c>
      <c r="AA17">
        <f>SUM(U17:Z17)</f>
        <v>21</v>
      </c>
      <c r="AB17">
        <f>SUM(U17:Z17)-MIN(U17:Z17)</f>
        <v>20</v>
      </c>
      <c r="AD17">
        <f>50*Q17/78</f>
        <v>42.384615384615387</v>
      </c>
      <c r="AE17">
        <f>10*T17/20</f>
        <v>10</v>
      </c>
      <c r="AF17">
        <f>40*AB17/30</f>
        <v>26.666666666666668</v>
      </c>
      <c r="AG17">
        <f>SUM(AD17:AF17)</f>
        <v>79.051282051282058</v>
      </c>
      <c r="AH17">
        <f>100*AA17/36</f>
        <v>58.333333333333336</v>
      </c>
      <c r="AI17">
        <f>AD17*(55/50)+AF17*(45/40)</f>
        <v>76.623076923076923</v>
      </c>
      <c r="AJ17">
        <f>MAX(AG17:AI17)</f>
        <v>79.051282051282058</v>
      </c>
      <c r="AK17">
        <f>ROUNDUP(AJ17,0)</f>
        <v>80</v>
      </c>
      <c r="AL17">
        <f>IF(AK17&lt;$AO$9,0,IF(AK17&lt;$AO$10,1,IF(AK17&lt;$AO$11,2,IF(AK17&lt;$AO$12,3,IF(AK17&lt;$AO$13,4,5)))))</f>
        <v>4</v>
      </c>
      <c r="AO17">
        <v>1</v>
      </c>
      <c r="AP17">
        <v>2</v>
      </c>
    </row>
    <row r="18" spans="1:42">
      <c r="A18" t="s">
        <v>30</v>
      </c>
      <c r="B18">
        <v>7</v>
      </c>
      <c r="C18">
        <v>7</v>
      </c>
      <c r="D18">
        <v>7</v>
      </c>
      <c r="E18">
        <v>7</v>
      </c>
      <c r="F18">
        <v>7</v>
      </c>
      <c r="G18">
        <v>7</v>
      </c>
      <c r="H18">
        <f>SUM(B18:G18)</f>
        <v>42</v>
      </c>
      <c r="I18">
        <v>67</v>
      </c>
      <c r="J18">
        <v>67</v>
      </c>
      <c r="K18">
        <v>67</v>
      </c>
      <c r="L18">
        <v>67</v>
      </c>
      <c r="M18" t="s">
        <v>1</v>
      </c>
      <c r="N18" t="s">
        <v>1</v>
      </c>
      <c r="O18">
        <f>SUM(I18:N18)</f>
        <v>268</v>
      </c>
      <c r="P18">
        <f>2*18*O18/600</f>
        <v>16.079999999999998</v>
      </c>
      <c r="Q18">
        <f>H18+P18</f>
        <v>58.08</v>
      </c>
      <c r="R18">
        <v>0</v>
      </c>
      <c r="S18">
        <v>10</v>
      </c>
      <c r="T18">
        <f>R18+S18</f>
        <v>10</v>
      </c>
      <c r="U18">
        <v>4</v>
      </c>
      <c r="V18">
        <v>2</v>
      </c>
      <c r="W18">
        <v>6</v>
      </c>
      <c r="X18">
        <v>3</v>
      </c>
      <c r="Y18">
        <v>6</v>
      </c>
      <c r="Z18">
        <v>6</v>
      </c>
      <c r="AA18">
        <f>SUM(U18:Z18)</f>
        <v>27</v>
      </c>
      <c r="AB18">
        <f>SUM(U18:Z18)-MIN(U18:Z18)</f>
        <v>25</v>
      </c>
      <c r="AD18">
        <f>50*Q18/78</f>
        <v>37.230769230769234</v>
      </c>
      <c r="AE18">
        <f>10*T18/20</f>
        <v>5</v>
      </c>
      <c r="AF18">
        <f>40*AB18/30</f>
        <v>33.333333333333336</v>
      </c>
      <c r="AG18">
        <f>SUM(AD18:AF18)</f>
        <v>75.564102564102569</v>
      </c>
      <c r="AH18">
        <f>100*AA18/36</f>
        <v>75</v>
      </c>
      <c r="AI18">
        <f>AD18*(55/50)+AF18*(45/40)</f>
        <v>78.453846153846158</v>
      </c>
      <c r="AJ18">
        <f>MAX(AG18:AI18)</f>
        <v>78.453846153846158</v>
      </c>
      <c r="AK18">
        <f>ROUNDUP(AJ18,0)</f>
        <v>79</v>
      </c>
      <c r="AL18">
        <f>IF(AK18&lt;$AO$9,0,IF(AK18&lt;$AO$10,1,IF(AK18&lt;$AO$11,2,IF(AK18&lt;$AO$12,3,IF(AK18&lt;$AO$13,4,5)))))</f>
        <v>4</v>
      </c>
      <c r="AO18">
        <v>2</v>
      </c>
      <c r="AP18">
        <v>6</v>
      </c>
    </row>
    <row r="19" spans="1:42">
      <c r="A19" t="s">
        <v>33</v>
      </c>
      <c r="B19">
        <v>7</v>
      </c>
      <c r="C19">
        <v>7</v>
      </c>
      <c r="D19">
        <v>7</v>
      </c>
      <c r="E19">
        <v>7</v>
      </c>
      <c r="F19">
        <v>7</v>
      </c>
      <c r="G19">
        <v>7</v>
      </c>
      <c r="H19">
        <f>SUM(B19:G19)</f>
        <v>42</v>
      </c>
      <c r="I19">
        <v>84</v>
      </c>
      <c r="J19">
        <v>67</v>
      </c>
      <c r="K19">
        <v>67</v>
      </c>
      <c r="L19">
        <v>67</v>
      </c>
      <c r="M19">
        <v>100</v>
      </c>
      <c r="N19">
        <v>34</v>
      </c>
      <c r="O19">
        <f>SUM(I19:N19)</f>
        <v>419</v>
      </c>
      <c r="P19">
        <f>2*18*O19/600</f>
        <v>25.14</v>
      </c>
      <c r="Q19">
        <f>H19+P19</f>
        <v>67.14</v>
      </c>
      <c r="R19">
        <v>10</v>
      </c>
      <c r="S19">
        <v>10</v>
      </c>
      <c r="T19">
        <f>R19+S19</f>
        <v>20</v>
      </c>
      <c r="U19">
        <v>6</v>
      </c>
      <c r="V19">
        <v>4</v>
      </c>
      <c r="W19">
        <v>2</v>
      </c>
      <c r="X19">
        <v>2</v>
      </c>
      <c r="Y19">
        <v>3</v>
      </c>
      <c r="Z19">
        <v>0</v>
      </c>
      <c r="AA19">
        <f>SUM(U19:Z19)</f>
        <v>17</v>
      </c>
      <c r="AB19">
        <f>SUM(U19:Z19)-MIN(U19:Z19)</f>
        <v>17</v>
      </c>
      <c r="AD19">
        <f>50*Q19/78</f>
        <v>43.03846153846154</v>
      </c>
      <c r="AE19">
        <f>10*T19/20</f>
        <v>10</v>
      </c>
      <c r="AF19">
        <f>40*AB19/30</f>
        <v>22.666666666666668</v>
      </c>
      <c r="AG19">
        <f>SUM(AD19:AF19)</f>
        <v>75.705128205128204</v>
      </c>
      <c r="AH19">
        <f>100*AA19/36</f>
        <v>47.222222222222221</v>
      </c>
      <c r="AI19">
        <f>AD19*(55/50)+AF19*(45/40)</f>
        <v>72.842307692307699</v>
      </c>
      <c r="AJ19">
        <f>MAX(AG19:AI19)</f>
        <v>75.705128205128204</v>
      </c>
      <c r="AK19">
        <f>ROUNDUP(AJ19,0)</f>
        <v>76</v>
      </c>
      <c r="AL19">
        <f>IF(AK19&lt;$AO$9,0,IF(AK19&lt;$AO$10,1,IF(AK19&lt;$AO$11,2,IF(AK19&lt;$AO$12,3,IF(AK19&lt;$AO$13,4,5)))))</f>
        <v>4</v>
      </c>
      <c r="AO19">
        <v>3</v>
      </c>
      <c r="AP19">
        <v>5</v>
      </c>
    </row>
    <row r="20" spans="1:42">
      <c r="A20" t="s">
        <v>39</v>
      </c>
      <c r="B20">
        <v>7</v>
      </c>
      <c r="C20">
        <v>7</v>
      </c>
      <c r="D20">
        <v>7</v>
      </c>
      <c r="E20">
        <v>7</v>
      </c>
      <c r="F20">
        <v>7</v>
      </c>
      <c r="G20">
        <v>7</v>
      </c>
      <c r="H20">
        <f>SUM(B20:G20)</f>
        <v>42</v>
      </c>
      <c r="I20">
        <v>100</v>
      </c>
      <c r="J20">
        <v>100</v>
      </c>
      <c r="K20">
        <v>67</v>
      </c>
      <c r="L20">
        <v>84</v>
      </c>
      <c r="M20">
        <v>100</v>
      </c>
      <c r="N20">
        <v>100</v>
      </c>
      <c r="O20">
        <f>SUM(I20:N20)</f>
        <v>551</v>
      </c>
      <c r="P20">
        <f>2*18*O20/600</f>
        <v>33.06</v>
      </c>
      <c r="Q20">
        <f>H20+P20</f>
        <v>75.06</v>
      </c>
      <c r="R20">
        <v>6</v>
      </c>
      <c r="S20">
        <v>10</v>
      </c>
      <c r="T20">
        <f>R20+S20</f>
        <v>16</v>
      </c>
      <c r="U20">
        <v>3</v>
      </c>
      <c r="V20">
        <v>2</v>
      </c>
      <c r="W20">
        <v>3</v>
      </c>
      <c r="X20">
        <v>2</v>
      </c>
      <c r="Y20">
        <v>1</v>
      </c>
      <c r="Z20">
        <v>0</v>
      </c>
      <c r="AA20">
        <f>SUM(U20:Z20)</f>
        <v>11</v>
      </c>
      <c r="AB20">
        <f>SUM(U20:Z20)-MIN(U20:Z20)</f>
        <v>11</v>
      </c>
      <c r="AD20">
        <f>50*Q20/78</f>
        <v>48.115384615384613</v>
      </c>
      <c r="AE20">
        <f>10*T20/20</f>
        <v>8</v>
      </c>
      <c r="AF20">
        <f>40*AB20/30</f>
        <v>14.666666666666666</v>
      </c>
      <c r="AG20">
        <f>SUM(AD20:AF20)</f>
        <v>70.782051282051285</v>
      </c>
      <c r="AH20">
        <f>100*AA20/36</f>
        <v>30.555555555555557</v>
      </c>
      <c r="AI20">
        <f>AD20*(55/50)+AF20*(45/40)</f>
        <v>69.426923076923089</v>
      </c>
      <c r="AJ20">
        <f>MAX(AG20:AI20)</f>
        <v>70.782051282051285</v>
      </c>
      <c r="AK20">
        <f>ROUNDUP(AJ20,0)</f>
        <v>71</v>
      </c>
      <c r="AL20">
        <f>IF(AK20&lt;$AO$9,0,IF(AK20&lt;$AO$10,1,IF(AK20&lt;$AO$11,2,IF(AK20&lt;$AO$12,3,IF(AK20&lt;$AO$13,4,5)))))</f>
        <v>3</v>
      </c>
      <c r="AO20">
        <v>4</v>
      </c>
      <c r="AP20">
        <v>9</v>
      </c>
    </row>
    <row r="21" spans="1:42">
      <c r="A21" t="s">
        <v>18</v>
      </c>
      <c r="B21">
        <v>7</v>
      </c>
      <c r="C21">
        <v>7</v>
      </c>
      <c r="D21">
        <v>7</v>
      </c>
      <c r="E21">
        <v>7</v>
      </c>
      <c r="F21">
        <v>7</v>
      </c>
      <c r="G21">
        <v>7</v>
      </c>
      <c r="H21">
        <f>SUM(B21:G21)</f>
        <v>42</v>
      </c>
      <c r="I21" t="s">
        <v>1</v>
      </c>
      <c r="J21" t="s">
        <v>1</v>
      </c>
      <c r="K21">
        <v>84</v>
      </c>
      <c r="L21" t="s">
        <v>1</v>
      </c>
      <c r="M21">
        <v>67</v>
      </c>
      <c r="N21">
        <v>34</v>
      </c>
      <c r="O21">
        <f>SUM(I21:N21)</f>
        <v>185</v>
      </c>
      <c r="P21">
        <f>2*18*O21/600</f>
        <v>11.1</v>
      </c>
      <c r="Q21">
        <f>H21+P21</f>
        <v>53.1</v>
      </c>
      <c r="R21">
        <v>0</v>
      </c>
      <c r="S21">
        <v>6</v>
      </c>
      <c r="T21">
        <f>R21+S21</f>
        <v>6</v>
      </c>
      <c r="U21">
        <v>6</v>
      </c>
      <c r="V21">
        <v>3</v>
      </c>
      <c r="W21">
        <v>5</v>
      </c>
      <c r="X21">
        <v>3</v>
      </c>
      <c r="Y21">
        <v>4</v>
      </c>
      <c r="Z21">
        <v>0</v>
      </c>
      <c r="AA21">
        <f>SUM(U21:Z21)</f>
        <v>21</v>
      </c>
      <c r="AB21">
        <f>SUM(U21:Z21)-MIN(U21:Z21)</f>
        <v>21</v>
      </c>
      <c r="AD21">
        <f>50*Q21/78</f>
        <v>34.03846153846154</v>
      </c>
      <c r="AE21">
        <f>10*T21/20</f>
        <v>3</v>
      </c>
      <c r="AF21">
        <f>40*AB21/30</f>
        <v>28</v>
      </c>
      <c r="AG21">
        <f>SUM(AD21:AF21)</f>
        <v>65.038461538461547</v>
      </c>
      <c r="AH21">
        <f>100*AA21/36</f>
        <v>58.333333333333336</v>
      </c>
      <c r="AI21">
        <f>AD21*(55/50)+AF21*(45/40)</f>
        <v>68.942307692307708</v>
      </c>
      <c r="AJ21">
        <f>MAX(AG21:AI21)</f>
        <v>68.942307692307708</v>
      </c>
      <c r="AK21">
        <f>ROUNDUP(AJ21,0)</f>
        <v>69</v>
      </c>
      <c r="AL21">
        <f>IF(AK21&lt;$AO$9,0,IF(AK21&lt;$AO$10,1,IF(AK21&lt;$AO$11,2,IF(AK21&lt;$AO$12,3,IF(AK21&lt;$AO$13,4,5)))))</f>
        <v>3</v>
      </c>
      <c r="AO21">
        <v>5</v>
      </c>
      <c r="AP21">
        <v>6</v>
      </c>
    </row>
    <row r="22" spans="1:42">
      <c r="A22" t="s">
        <v>49</v>
      </c>
      <c r="B22">
        <v>7</v>
      </c>
      <c r="C22">
        <v>7</v>
      </c>
      <c r="D22">
        <v>7</v>
      </c>
      <c r="E22">
        <v>7</v>
      </c>
      <c r="F22">
        <v>5</v>
      </c>
      <c r="G22">
        <v>5</v>
      </c>
      <c r="H22">
        <f>SUM(B22:G22)</f>
        <v>38</v>
      </c>
      <c r="I22">
        <v>67</v>
      </c>
      <c r="J22">
        <v>100</v>
      </c>
      <c r="K22">
        <v>100</v>
      </c>
      <c r="L22">
        <v>67</v>
      </c>
      <c r="M22">
        <v>100</v>
      </c>
      <c r="N22">
        <v>34</v>
      </c>
      <c r="O22">
        <f>SUM(I22:N22)</f>
        <v>468</v>
      </c>
      <c r="P22">
        <f>2*18*O22/600</f>
        <v>28.08</v>
      </c>
      <c r="Q22">
        <f>H22+P22</f>
        <v>66.08</v>
      </c>
      <c r="R22">
        <v>10</v>
      </c>
      <c r="S22">
        <v>8</v>
      </c>
      <c r="T22">
        <f>R22+S22</f>
        <v>18</v>
      </c>
      <c r="U22">
        <v>6</v>
      </c>
      <c r="V22">
        <v>2</v>
      </c>
      <c r="W22">
        <v>2</v>
      </c>
      <c r="X22">
        <v>0</v>
      </c>
      <c r="Y22">
        <v>0</v>
      </c>
      <c r="Z22">
        <v>0</v>
      </c>
      <c r="AA22">
        <f>SUM(U22:Z22)</f>
        <v>10</v>
      </c>
      <c r="AB22">
        <f>SUM(U22:Z22)-MIN(U22:Z22)</f>
        <v>10</v>
      </c>
      <c r="AD22">
        <f>50*Q22/78</f>
        <v>42.358974358974358</v>
      </c>
      <c r="AE22">
        <f>10*T22/20</f>
        <v>9</v>
      </c>
      <c r="AF22">
        <f>40*AB22/30</f>
        <v>13.333333333333334</v>
      </c>
      <c r="AG22">
        <f>SUM(AD22:AF22)</f>
        <v>64.692307692307693</v>
      </c>
      <c r="AH22">
        <f>100*AA22/36</f>
        <v>27.777777777777779</v>
      </c>
      <c r="AI22">
        <f>AD22*(55/50)+AF22*(45/40)</f>
        <v>61.5948717948718</v>
      </c>
      <c r="AJ22">
        <f>MAX(AG22:AI22)</f>
        <v>64.692307692307693</v>
      </c>
      <c r="AK22">
        <f>ROUNDUP(AJ22,0)</f>
        <v>65</v>
      </c>
      <c r="AL22">
        <f>IF(AK22&lt;$AO$9,0,IF(AK22&lt;$AO$10,1,IF(AK22&lt;$AO$11,2,IF(AK22&lt;$AO$12,3,IF(AK22&lt;$AO$13,4,5)))))</f>
        <v>3</v>
      </c>
    </row>
    <row r="23" spans="1:42">
      <c r="A23" t="s">
        <v>17</v>
      </c>
      <c r="B23">
        <v>7</v>
      </c>
      <c r="C23">
        <v>7</v>
      </c>
      <c r="D23">
        <v>7</v>
      </c>
      <c r="E23">
        <v>7</v>
      </c>
      <c r="F23">
        <v>7</v>
      </c>
      <c r="G23">
        <v>7</v>
      </c>
      <c r="H23">
        <f>SUM(B23:G23)</f>
        <v>42</v>
      </c>
      <c r="I23">
        <v>84</v>
      </c>
      <c r="J23">
        <v>84</v>
      </c>
      <c r="K23">
        <v>34</v>
      </c>
      <c r="L23">
        <v>84</v>
      </c>
      <c r="M23">
        <v>100</v>
      </c>
      <c r="N23" t="s">
        <v>1</v>
      </c>
      <c r="O23">
        <f>SUM(I23:N23)</f>
        <v>386</v>
      </c>
      <c r="P23">
        <f>2*18*O23/600</f>
        <v>23.16</v>
      </c>
      <c r="Q23">
        <f>H23+P23</f>
        <v>65.16</v>
      </c>
      <c r="R23">
        <v>10</v>
      </c>
      <c r="S23">
        <v>0</v>
      </c>
      <c r="T23">
        <f>R23+S23</f>
        <v>10</v>
      </c>
      <c r="U23">
        <v>4</v>
      </c>
      <c r="V23">
        <v>4</v>
      </c>
      <c r="W23">
        <v>3</v>
      </c>
      <c r="X23">
        <v>0</v>
      </c>
      <c r="Y23">
        <v>1</v>
      </c>
      <c r="Z23">
        <v>0</v>
      </c>
      <c r="AA23">
        <f>SUM(U23:Z23)</f>
        <v>12</v>
      </c>
      <c r="AB23">
        <f>SUM(U23:Z23)-MIN(U23:Z23)</f>
        <v>12</v>
      </c>
      <c r="AD23">
        <f>50*Q23/78</f>
        <v>41.769230769230766</v>
      </c>
      <c r="AE23">
        <f>10*T23/20</f>
        <v>5</v>
      </c>
      <c r="AF23">
        <f>40*AB23/30</f>
        <v>16</v>
      </c>
      <c r="AG23">
        <f>SUM(AD23:AF23)</f>
        <v>62.769230769230766</v>
      </c>
      <c r="AH23">
        <f>100*AA23/36</f>
        <v>33.333333333333336</v>
      </c>
      <c r="AI23">
        <f>AD23*(55/50)+AF23*(45/40)</f>
        <v>63.946153846153848</v>
      </c>
      <c r="AJ23">
        <f>MAX(AG23:AI23)</f>
        <v>63.946153846153848</v>
      </c>
      <c r="AK23">
        <f>ROUNDUP(AJ23,0)</f>
        <v>64</v>
      </c>
      <c r="AL23">
        <f>IF(AK23&lt;$AO$9,0,IF(AK23&lt;$AO$10,1,IF(AK23&lt;$AO$11,2,IF(AK23&lt;$AO$12,3,IF(AK23&lt;$AO$13,4,5)))))</f>
        <v>3</v>
      </c>
    </row>
    <row r="24" spans="1:42">
      <c r="A24" t="s">
        <v>29</v>
      </c>
      <c r="B24">
        <v>5</v>
      </c>
      <c r="C24">
        <v>4</v>
      </c>
      <c r="D24">
        <v>5</v>
      </c>
      <c r="E24">
        <v>5</v>
      </c>
      <c r="F24">
        <v>4</v>
      </c>
      <c r="G24">
        <v>5</v>
      </c>
      <c r="H24">
        <f>SUM(B24:G24)</f>
        <v>28</v>
      </c>
      <c r="I24" t="s">
        <v>1</v>
      </c>
      <c r="J24">
        <v>34</v>
      </c>
      <c r="K24">
        <v>67</v>
      </c>
      <c r="L24">
        <v>100</v>
      </c>
      <c r="M24">
        <v>67</v>
      </c>
      <c r="N24">
        <v>34</v>
      </c>
      <c r="O24">
        <f>SUM(I24:N24)</f>
        <v>302</v>
      </c>
      <c r="P24">
        <f>2*18*O24/600</f>
        <v>18.12</v>
      </c>
      <c r="Q24">
        <f>H24+P24</f>
        <v>46.120000000000005</v>
      </c>
      <c r="R24">
        <v>8</v>
      </c>
      <c r="S24">
        <v>10</v>
      </c>
      <c r="T24">
        <f>R24+S24</f>
        <v>18</v>
      </c>
      <c r="U24">
        <v>3</v>
      </c>
      <c r="V24">
        <v>4</v>
      </c>
      <c r="W24">
        <v>0</v>
      </c>
      <c r="X24">
        <v>5</v>
      </c>
      <c r="Y24">
        <v>6</v>
      </c>
      <c r="Z24">
        <v>0</v>
      </c>
      <c r="AA24">
        <f>SUM(U24:Z24)</f>
        <v>18</v>
      </c>
      <c r="AB24">
        <f>SUM(U24:Z24)-MIN(U24:Z24)</f>
        <v>18</v>
      </c>
      <c r="AD24">
        <f>50*Q24/78</f>
        <v>29.564102564102566</v>
      </c>
      <c r="AE24">
        <f>10*T24/20</f>
        <v>9</v>
      </c>
      <c r="AF24">
        <f>40*AB24/30</f>
        <v>24</v>
      </c>
      <c r="AG24">
        <f>SUM(AD24:AF24)</f>
        <v>62.564102564102569</v>
      </c>
      <c r="AH24">
        <f>100*AA24/36</f>
        <v>50</v>
      </c>
      <c r="AI24">
        <f>AD24*(55/50)+AF24*(45/40)</f>
        <v>59.520512820512828</v>
      </c>
      <c r="AJ24">
        <f>MAX(AG24:AI24)</f>
        <v>62.564102564102569</v>
      </c>
      <c r="AK24">
        <f>ROUNDUP(AJ24,0)</f>
        <v>63</v>
      </c>
      <c r="AL24">
        <f>IF(AK24&lt;$AO$9,0,IF(AK24&lt;$AO$10,1,IF(AK24&lt;$AO$11,2,IF(AK24&lt;$AO$12,3,IF(AK24&lt;$AO$13,4,5)))))</f>
        <v>3</v>
      </c>
    </row>
    <row r="25" spans="1:42">
      <c r="A25" t="s">
        <v>34</v>
      </c>
      <c r="B25">
        <v>7</v>
      </c>
      <c r="C25">
        <v>7</v>
      </c>
      <c r="D25">
        <v>7</v>
      </c>
      <c r="E25">
        <v>7</v>
      </c>
      <c r="F25">
        <v>7</v>
      </c>
      <c r="G25">
        <v>7</v>
      </c>
      <c r="H25">
        <f>SUM(B25:G25)</f>
        <v>42</v>
      </c>
      <c r="I25">
        <v>100</v>
      </c>
      <c r="J25">
        <v>100</v>
      </c>
      <c r="K25">
        <v>100</v>
      </c>
      <c r="L25">
        <v>84</v>
      </c>
      <c r="M25">
        <v>100</v>
      </c>
      <c r="N25">
        <v>100</v>
      </c>
      <c r="O25">
        <f>SUM(I25:N25)</f>
        <v>584</v>
      </c>
      <c r="P25">
        <f>2*18*O25/600</f>
        <v>35.04</v>
      </c>
      <c r="Q25">
        <f>H25+P25</f>
        <v>77.039999999999992</v>
      </c>
      <c r="R25">
        <v>10</v>
      </c>
      <c r="S25">
        <v>10</v>
      </c>
      <c r="T25">
        <f>R25+S25</f>
        <v>20</v>
      </c>
      <c r="AB25">
        <f>SUM(U25:Z25)-MIN(U25:Z25)</f>
        <v>0</v>
      </c>
      <c r="AD25">
        <f>50*Q25/78</f>
        <v>49.38461538461538</v>
      </c>
      <c r="AE25">
        <f>10*T25/20</f>
        <v>10</v>
      </c>
      <c r="AF25">
        <f>40*AB25/30</f>
        <v>0</v>
      </c>
      <c r="AG25">
        <f>SUM(AD25:AF25)</f>
        <v>59.38461538461538</v>
      </c>
      <c r="AH25">
        <f>100*AA25/36</f>
        <v>0</v>
      </c>
      <c r="AI25">
        <f>AD25*(55/50)+AF25*(45/40)</f>
        <v>54.323076923076925</v>
      </c>
      <c r="AJ25">
        <f>MAX(AG25:AI25)</f>
        <v>59.38461538461538</v>
      </c>
      <c r="AK25">
        <f>ROUNDUP(AJ25,0)</f>
        <v>60</v>
      </c>
      <c r="AL25">
        <f>IF(AK25&lt;$AO$9,0,IF(AK25&lt;$AO$10,1,IF(AK25&lt;$AO$11,2,IF(AK25&lt;$AO$12,3,IF(AK25&lt;$AO$13,4,5)))))</f>
        <v>2</v>
      </c>
    </row>
    <row r="26" spans="1:42">
      <c r="A26" t="s">
        <v>43</v>
      </c>
      <c r="B26">
        <v>7</v>
      </c>
      <c r="C26">
        <v>7</v>
      </c>
      <c r="D26">
        <v>7</v>
      </c>
      <c r="E26">
        <v>7</v>
      </c>
      <c r="F26">
        <v>7</v>
      </c>
      <c r="G26">
        <v>7</v>
      </c>
      <c r="H26">
        <f>SUM(B26:G26)</f>
        <v>42</v>
      </c>
      <c r="I26">
        <v>100</v>
      </c>
      <c r="J26">
        <v>100</v>
      </c>
      <c r="K26">
        <v>100</v>
      </c>
      <c r="L26">
        <v>100</v>
      </c>
      <c r="M26">
        <v>100</v>
      </c>
      <c r="N26">
        <v>100</v>
      </c>
      <c r="O26">
        <f>SUM(I26:N26)</f>
        <v>600</v>
      </c>
      <c r="P26">
        <f>2*18*O26/600</f>
        <v>36</v>
      </c>
      <c r="Q26">
        <f>H26+P26</f>
        <v>78</v>
      </c>
      <c r="R26">
        <v>10</v>
      </c>
      <c r="S26">
        <v>10</v>
      </c>
      <c r="T26">
        <f>R26+S26</f>
        <v>20</v>
      </c>
      <c r="AB26">
        <f>SUM(U26:Z26)-MIN(U26:Z26)</f>
        <v>0</v>
      </c>
      <c r="AD26">
        <f>50*Q26/78</f>
        <v>50</v>
      </c>
      <c r="AE26">
        <f>10*T26/20</f>
        <v>10</v>
      </c>
      <c r="AF26">
        <f>40*AB26/30</f>
        <v>0</v>
      </c>
      <c r="AG26">
        <f>SUM(AD26:AF26)</f>
        <v>60</v>
      </c>
      <c r="AH26">
        <f>100*AA26/36</f>
        <v>0</v>
      </c>
      <c r="AI26">
        <f>AD26*(55/50)+AF26*(45/40)</f>
        <v>55.000000000000007</v>
      </c>
      <c r="AJ26">
        <f>MAX(AG26:AI26)</f>
        <v>60</v>
      </c>
      <c r="AK26">
        <f>ROUNDUP(AJ26,0)</f>
        <v>60</v>
      </c>
      <c r="AL26">
        <f>IF(AK26&lt;$AO$9,0,IF(AK26&lt;$AO$10,1,IF(AK26&lt;$AO$11,2,IF(AK26&lt;$AO$12,3,IF(AK26&lt;$AO$13,4,5)))))</f>
        <v>2</v>
      </c>
    </row>
    <row r="27" spans="1:42">
      <c r="A27" t="s">
        <v>23</v>
      </c>
      <c r="B27">
        <v>6</v>
      </c>
      <c r="C27" t="s">
        <v>1</v>
      </c>
      <c r="D27" t="s">
        <v>1</v>
      </c>
      <c r="E27">
        <v>3</v>
      </c>
      <c r="F27">
        <v>4</v>
      </c>
      <c r="G27" t="s">
        <v>1</v>
      </c>
      <c r="H27">
        <f>SUM(B27:G27)</f>
        <v>13</v>
      </c>
      <c r="I27" t="s">
        <v>1</v>
      </c>
      <c r="J27" t="s">
        <v>1</v>
      </c>
      <c r="K27" t="s">
        <v>1</v>
      </c>
      <c r="L27" t="s">
        <v>1</v>
      </c>
      <c r="M27" t="s">
        <v>1</v>
      </c>
      <c r="N27" t="s">
        <v>1</v>
      </c>
      <c r="O27">
        <f>SUM(I27:N27)</f>
        <v>0</v>
      </c>
      <c r="P27">
        <f>2*18*O27/600</f>
        <v>0</v>
      </c>
      <c r="Q27">
        <f>H27+P27</f>
        <v>13</v>
      </c>
      <c r="R27">
        <v>0</v>
      </c>
      <c r="S27">
        <v>0</v>
      </c>
      <c r="T27">
        <f>R27+S27</f>
        <v>0</v>
      </c>
      <c r="U27">
        <v>4</v>
      </c>
      <c r="V27">
        <v>6</v>
      </c>
      <c r="W27">
        <v>6</v>
      </c>
      <c r="X27">
        <v>2</v>
      </c>
      <c r="Y27">
        <v>0</v>
      </c>
      <c r="Z27">
        <v>3</v>
      </c>
      <c r="AA27">
        <f>SUM(U27:Z27)</f>
        <v>21</v>
      </c>
      <c r="AB27">
        <f>SUM(U27:Z27)-MIN(U27:Z27)</f>
        <v>21</v>
      </c>
      <c r="AD27">
        <f>50*Q27/78</f>
        <v>8.3333333333333339</v>
      </c>
      <c r="AE27">
        <f>10*T27/20</f>
        <v>0</v>
      </c>
      <c r="AF27">
        <f>40*AB27/30</f>
        <v>28</v>
      </c>
      <c r="AG27">
        <f>SUM(AD27:AF27)</f>
        <v>36.333333333333336</v>
      </c>
      <c r="AH27">
        <f>100*AA27/36</f>
        <v>58.333333333333336</v>
      </c>
      <c r="AI27">
        <f>AD27*(55/50)+AF27*(45/40)</f>
        <v>40.666666666666671</v>
      </c>
      <c r="AJ27">
        <f>MAX(AG27:AI27)</f>
        <v>58.333333333333336</v>
      </c>
      <c r="AK27">
        <f>ROUNDUP(AJ27,0)</f>
        <v>59</v>
      </c>
      <c r="AL27">
        <f>IF(AK27&lt;$AO$9,0,IF(AK27&lt;$AO$10,1,IF(AK27&lt;$AO$11,2,IF(AK27&lt;$AO$12,3,IF(AK27&lt;$AO$13,4,5)))))</f>
        <v>2</v>
      </c>
    </row>
    <row r="28" spans="1:42">
      <c r="A28" t="s">
        <v>32</v>
      </c>
      <c r="B28">
        <v>7</v>
      </c>
      <c r="C28">
        <v>7</v>
      </c>
      <c r="D28">
        <v>7</v>
      </c>
      <c r="E28">
        <v>7</v>
      </c>
      <c r="F28">
        <v>7</v>
      </c>
      <c r="G28">
        <v>7</v>
      </c>
      <c r="H28">
        <f>SUM(B28:G28)</f>
        <v>42</v>
      </c>
      <c r="I28">
        <v>100</v>
      </c>
      <c r="J28">
        <v>84</v>
      </c>
      <c r="K28">
        <v>100</v>
      </c>
      <c r="L28">
        <v>67</v>
      </c>
      <c r="M28">
        <v>100</v>
      </c>
      <c r="N28">
        <v>34</v>
      </c>
      <c r="O28">
        <f>SUM(I28:N28)</f>
        <v>485</v>
      </c>
      <c r="P28">
        <f>2*18*O28/600</f>
        <v>29.1</v>
      </c>
      <c r="Q28">
        <f>H28+P28</f>
        <v>71.099999999999994</v>
      </c>
      <c r="R28">
        <v>10</v>
      </c>
      <c r="S28">
        <v>10</v>
      </c>
      <c r="T28">
        <f>R28+S28</f>
        <v>20</v>
      </c>
      <c r="AB28">
        <f>SUM(U28:Z28)-MIN(U28:Z28)</f>
        <v>0</v>
      </c>
      <c r="AD28">
        <f>50*Q28/78</f>
        <v>45.576923076923073</v>
      </c>
      <c r="AE28">
        <f>10*T28/20</f>
        <v>10</v>
      </c>
      <c r="AF28">
        <f>40*AB28/30</f>
        <v>0</v>
      </c>
      <c r="AG28">
        <f>SUM(AD28:AF28)</f>
        <v>55.576923076923073</v>
      </c>
      <c r="AH28">
        <f>100*AA28/36</f>
        <v>0</v>
      </c>
      <c r="AI28">
        <f>AD28*(55/50)+AF28*(45/40)</f>
        <v>50.134615384615387</v>
      </c>
      <c r="AJ28">
        <f>MAX(AG28:AI28)</f>
        <v>55.576923076923073</v>
      </c>
      <c r="AK28">
        <f>ROUNDUP(AJ28,0)</f>
        <v>56</v>
      </c>
      <c r="AL28">
        <f>IF(AK28&lt;$AO$9,0,IF(AK28&lt;$AO$10,1,IF(AK28&lt;$AO$11,2,IF(AK28&lt;$AO$12,3,IF(AK28&lt;$AO$13,4,5)))))</f>
        <v>2</v>
      </c>
    </row>
    <row r="29" spans="1:42">
      <c r="A29" t="s">
        <v>42</v>
      </c>
      <c r="B29">
        <v>7</v>
      </c>
      <c r="C29">
        <v>7</v>
      </c>
      <c r="D29">
        <v>7</v>
      </c>
      <c r="E29">
        <v>7</v>
      </c>
      <c r="F29">
        <v>7</v>
      </c>
      <c r="G29">
        <v>7</v>
      </c>
      <c r="H29">
        <f>SUM(B29:G29)</f>
        <v>42</v>
      </c>
      <c r="I29" t="s">
        <v>1</v>
      </c>
      <c r="J29" t="s">
        <v>1</v>
      </c>
      <c r="K29" t="s">
        <v>1</v>
      </c>
      <c r="L29" t="s">
        <v>1</v>
      </c>
      <c r="M29" t="s">
        <v>1</v>
      </c>
      <c r="N29" t="s">
        <v>1</v>
      </c>
      <c r="O29">
        <f>SUM(I29:N29)</f>
        <v>0</v>
      </c>
      <c r="P29">
        <f>2*18*O29/600</f>
        <v>0</v>
      </c>
      <c r="Q29">
        <f>H29+P29</f>
        <v>42</v>
      </c>
      <c r="R29">
        <v>0</v>
      </c>
      <c r="S29">
        <v>8</v>
      </c>
      <c r="T29">
        <f>R29+S29</f>
        <v>8</v>
      </c>
      <c r="U29">
        <v>6</v>
      </c>
      <c r="V29">
        <v>5</v>
      </c>
      <c r="W29">
        <v>1</v>
      </c>
      <c r="X29">
        <v>1</v>
      </c>
      <c r="Y29">
        <v>3</v>
      </c>
      <c r="Z29">
        <v>2</v>
      </c>
      <c r="AA29">
        <f>SUM(U29:Z29)</f>
        <v>18</v>
      </c>
      <c r="AB29">
        <f>SUM(U29:Z29)-MIN(U29:Z29)</f>
        <v>17</v>
      </c>
      <c r="AD29">
        <f>50*Q29/78</f>
        <v>26.923076923076923</v>
      </c>
      <c r="AE29">
        <f>10*T29/20</f>
        <v>4</v>
      </c>
      <c r="AF29">
        <f>40*AB29/30</f>
        <v>22.666666666666668</v>
      </c>
      <c r="AG29">
        <f>SUM(AD29:AF29)</f>
        <v>53.589743589743591</v>
      </c>
      <c r="AH29">
        <f>100*AA29/36</f>
        <v>50</v>
      </c>
      <c r="AI29">
        <f>AD29*(55/50)+AF29*(45/40)</f>
        <v>55.115384615384613</v>
      </c>
      <c r="AJ29">
        <f>MAX(AG29:AI29)</f>
        <v>55.115384615384613</v>
      </c>
      <c r="AK29">
        <f>ROUNDUP(AJ29,0)</f>
        <v>56</v>
      </c>
      <c r="AL29">
        <f>IF(AK29&lt;$AO$9,0,IF(AK29&lt;$AO$10,1,IF(AK29&lt;$AO$11,2,IF(AK29&lt;$AO$12,3,IF(AK29&lt;$AO$13,4,5)))))</f>
        <v>2</v>
      </c>
    </row>
    <row r="30" spans="1:42">
      <c r="A30" t="s">
        <v>51</v>
      </c>
      <c r="B30">
        <v>7</v>
      </c>
      <c r="C30" t="s">
        <v>1</v>
      </c>
      <c r="D30">
        <v>7</v>
      </c>
      <c r="E30">
        <v>7</v>
      </c>
      <c r="F30">
        <v>7</v>
      </c>
      <c r="G30">
        <v>7</v>
      </c>
      <c r="H30">
        <f>SUM(B30:G30)</f>
        <v>35</v>
      </c>
      <c r="I30">
        <v>100</v>
      </c>
      <c r="J30">
        <v>100</v>
      </c>
      <c r="K30">
        <v>100</v>
      </c>
      <c r="L30">
        <v>100</v>
      </c>
      <c r="M30">
        <v>100</v>
      </c>
      <c r="N30">
        <v>100</v>
      </c>
      <c r="O30">
        <f>SUM(I30:N30)</f>
        <v>600</v>
      </c>
      <c r="P30">
        <f>2*18*O30/600</f>
        <v>36</v>
      </c>
      <c r="Q30">
        <f>H30+P30</f>
        <v>71</v>
      </c>
      <c r="R30">
        <v>0</v>
      </c>
      <c r="S30">
        <v>10</v>
      </c>
      <c r="T30">
        <f>R30+S30</f>
        <v>10</v>
      </c>
      <c r="AB30">
        <f>SUM(U30:Z30)-MIN(U30:Z30)</f>
        <v>0</v>
      </c>
      <c r="AD30">
        <f>50*Q30/78</f>
        <v>45.512820512820511</v>
      </c>
      <c r="AE30">
        <f>10*T30/20</f>
        <v>5</v>
      </c>
      <c r="AF30">
        <f>40*AB30/30</f>
        <v>0</v>
      </c>
      <c r="AG30">
        <f>SUM(AD30:AF30)</f>
        <v>50.512820512820511</v>
      </c>
      <c r="AH30">
        <f>100*AA30/36</f>
        <v>0</v>
      </c>
      <c r="AI30">
        <f>AD30*(55/50)+AF30*(45/40)</f>
        <v>50.064102564102569</v>
      </c>
      <c r="AJ30">
        <f>MAX(AG30:AI30)</f>
        <v>50.512820512820511</v>
      </c>
      <c r="AK30">
        <f>ROUNDUP(AJ30,0)</f>
        <v>51</v>
      </c>
      <c r="AL30">
        <f>IF(AK30&lt;$AO$9,0,IF(AK30&lt;$AO$10,1,IF(AK30&lt;$AO$11,2,IF(AK30&lt;$AO$12,3,IF(AK30&lt;$AO$13,4,5)))))</f>
        <v>2</v>
      </c>
    </row>
    <row r="31" spans="1:42">
      <c r="A31" t="s">
        <v>37</v>
      </c>
      <c r="B31" t="s">
        <v>1</v>
      </c>
      <c r="C31" t="s">
        <v>1</v>
      </c>
      <c r="D31" t="s">
        <v>1</v>
      </c>
      <c r="E31" t="s">
        <v>1</v>
      </c>
      <c r="F31" t="s">
        <v>1</v>
      </c>
      <c r="G31" t="s">
        <v>1</v>
      </c>
      <c r="H31">
        <f>SUM(B31:G31)</f>
        <v>0</v>
      </c>
      <c r="I31" t="s">
        <v>1</v>
      </c>
      <c r="J31" t="s">
        <v>1</v>
      </c>
      <c r="K31" t="s">
        <v>1</v>
      </c>
      <c r="L31" t="s">
        <v>1</v>
      </c>
      <c r="M31" t="s">
        <v>1</v>
      </c>
      <c r="N31" t="s">
        <v>1</v>
      </c>
      <c r="O31">
        <f>SUM(I31:N31)</f>
        <v>0</v>
      </c>
      <c r="P31">
        <f>2*18*O31/600</f>
        <v>0</v>
      </c>
      <c r="Q31">
        <f>H31+P31</f>
        <v>0</v>
      </c>
      <c r="R31">
        <v>6</v>
      </c>
      <c r="S31">
        <v>0</v>
      </c>
      <c r="T31">
        <f>R31+S31</f>
        <v>6</v>
      </c>
      <c r="U31">
        <v>3</v>
      </c>
      <c r="V31">
        <v>6</v>
      </c>
      <c r="W31">
        <v>6</v>
      </c>
      <c r="X31">
        <v>0</v>
      </c>
      <c r="Y31">
        <v>1</v>
      </c>
      <c r="Z31">
        <v>0</v>
      </c>
      <c r="AA31">
        <f>SUM(U31:Z31)</f>
        <v>16</v>
      </c>
      <c r="AB31">
        <f>SUM(U31:Z31)-MIN(U31:Z31)</f>
        <v>16</v>
      </c>
      <c r="AD31">
        <f>50*Q31/78</f>
        <v>0</v>
      </c>
      <c r="AE31">
        <f>10*T31/20</f>
        <v>3</v>
      </c>
      <c r="AF31">
        <f>40*AB31/30</f>
        <v>21.333333333333332</v>
      </c>
      <c r="AG31">
        <f>SUM(AD31:AF31)</f>
        <v>24.333333333333332</v>
      </c>
      <c r="AH31">
        <f>100*AA31/36</f>
        <v>44.444444444444443</v>
      </c>
      <c r="AI31">
        <f>AD31*(55/50)+AF31*(45/40)</f>
        <v>24</v>
      </c>
      <c r="AJ31">
        <f>MAX(AG31:AI31)</f>
        <v>44.444444444444443</v>
      </c>
      <c r="AK31">
        <f>ROUNDUP(AJ31,0)</f>
        <v>45</v>
      </c>
      <c r="AL31">
        <f>IF(AK31&lt;$AO$9,0,IF(AK31&lt;$AO$10,1,IF(AK31&lt;$AO$11,2,IF(AK31&lt;$AO$12,3,IF(AK31&lt;$AO$13,4,5)))))</f>
        <v>1</v>
      </c>
    </row>
    <row r="32" spans="1:42">
      <c r="A32" t="s">
        <v>0</v>
      </c>
      <c r="B32" t="s">
        <v>1</v>
      </c>
      <c r="C32" t="s">
        <v>1</v>
      </c>
      <c r="D32" t="s">
        <v>1</v>
      </c>
      <c r="E32" t="s">
        <v>1</v>
      </c>
      <c r="F32" t="s">
        <v>1</v>
      </c>
      <c r="G32" t="s">
        <v>1</v>
      </c>
      <c r="H32">
        <f>SUM(B32:G32)</f>
        <v>0</v>
      </c>
      <c r="I32" t="s">
        <v>1</v>
      </c>
      <c r="J32" t="s">
        <v>1</v>
      </c>
      <c r="K32" t="s">
        <v>1</v>
      </c>
      <c r="L32" t="s">
        <v>1</v>
      </c>
      <c r="M32" t="s">
        <v>1</v>
      </c>
      <c r="N32" t="s">
        <v>1</v>
      </c>
      <c r="O32">
        <f>SUM(I32:N32)</f>
        <v>0</v>
      </c>
      <c r="P32">
        <f>2*18*O32/600</f>
        <v>0</v>
      </c>
      <c r="Q32">
        <f>H32+P32</f>
        <v>0</v>
      </c>
      <c r="R32">
        <v>0</v>
      </c>
      <c r="S32">
        <v>0</v>
      </c>
      <c r="T32">
        <f>R32+S32</f>
        <v>0</v>
      </c>
      <c r="U32">
        <v>4</v>
      </c>
      <c r="V32">
        <v>5</v>
      </c>
      <c r="W32">
        <v>0</v>
      </c>
      <c r="X32">
        <v>0</v>
      </c>
      <c r="Y32">
        <v>3</v>
      </c>
      <c r="Z32">
        <v>2</v>
      </c>
      <c r="AA32">
        <f>SUM(U32:Z32)</f>
        <v>14</v>
      </c>
      <c r="AB32">
        <f>SUM(U32:Z32)-MIN(U32:Z32)</f>
        <v>14</v>
      </c>
      <c r="AD32">
        <f>50*Q32/78</f>
        <v>0</v>
      </c>
      <c r="AE32">
        <f>10*T32/20</f>
        <v>0</v>
      </c>
      <c r="AF32">
        <f>40*AB32/30</f>
        <v>18.666666666666668</v>
      </c>
      <c r="AG32">
        <f>SUM(AD32:AF32)</f>
        <v>18.666666666666668</v>
      </c>
      <c r="AH32">
        <f>100*AA32/36</f>
        <v>38.888888888888886</v>
      </c>
      <c r="AI32">
        <f>AD32*(55/50)+AF32*(45/40)</f>
        <v>21</v>
      </c>
      <c r="AJ32">
        <f>MAX(AG32:AI32)</f>
        <v>38.888888888888886</v>
      </c>
      <c r="AK32">
        <f>ROUNDUP(AJ32,0)</f>
        <v>39</v>
      </c>
      <c r="AL32">
        <f>IF(AK32&lt;$AO$9,0,IF(AK32&lt;$AO$10,1,IF(AK32&lt;$AO$11,2,IF(AK32&lt;$AO$12,3,IF(AK32&lt;$AO$13,4,5)))))</f>
        <v>1</v>
      </c>
    </row>
    <row r="33" spans="1:38">
      <c r="A33" t="s">
        <v>28</v>
      </c>
      <c r="B33">
        <v>7</v>
      </c>
      <c r="C33">
        <v>7</v>
      </c>
      <c r="D33" t="s">
        <v>1</v>
      </c>
      <c r="E33">
        <v>7</v>
      </c>
      <c r="F33">
        <v>7</v>
      </c>
      <c r="G33">
        <v>7</v>
      </c>
      <c r="H33">
        <f>SUM(B33:G33)</f>
        <v>35</v>
      </c>
      <c r="I33">
        <v>100</v>
      </c>
      <c r="J33">
        <v>100</v>
      </c>
      <c r="K33">
        <v>100</v>
      </c>
      <c r="L33" t="s">
        <v>1</v>
      </c>
      <c r="M33" t="s">
        <v>1</v>
      </c>
      <c r="N33" t="s">
        <v>1</v>
      </c>
      <c r="O33">
        <f>SUM(I33:N33)</f>
        <v>300</v>
      </c>
      <c r="P33">
        <f>2*18*O33/600</f>
        <v>18</v>
      </c>
      <c r="Q33">
        <f>H33+P33</f>
        <v>53</v>
      </c>
      <c r="R33">
        <v>0</v>
      </c>
      <c r="S33">
        <v>0</v>
      </c>
      <c r="T33">
        <f>R33+S33</f>
        <v>0</v>
      </c>
      <c r="AB33">
        <f>SUM(U33:Z33)-MIN(U33:Z33)</f>
        <v>0</v>
      </c>
      <c r="AD33">
        <f>50*Q33/78</f>
        <v>33.974358974358971</v>
      </c>
      <c r="AE33">
        <f>10*T33/20</f>
        <v>0</v>
      </c>
      <c r="AF33">
        <f>40*AB33/30</f>
        <v>0</v>
      </c>
      <c r="AG33">
        <f>SUM(AD33:AF33)</f>
        <v>33.974358974358971</v>
      </c>
      <c r="AH33">
        <f>100*AA33/36</f>
        <v>0</v>
      </c>
      <c r="AI33">
        <f>AD33*(55/50)+AF33*(45/40)</f>
        <v>37.371794871794869</v>
      </c>
      <c r="AJ33">
        <f>MAX(AG33:AI33)</f>
        <v>37.371794871794869</v>
      </c>
      <c r="AK33">
        <f>ROUNDUP(AJ33,0)</f>
        <v>38</v>
      </c>
      <c r="AL33">
        <f>IF(AK33&lt;$AO$9,0,IF(AK33&lt;$AO$10,1,IF(AK33&lt;$AO$11,2,IF(AK33&lt;$AO$12,3,IF(AK33&lt;$AO$13,4,5)))))</f>
        <v>0</v>
      </c>
    </row>
    <row r="34" spans="1:38">
      <c r="A34" t="s">
        <v>6</v>
      </c>
      <c r="B34">
        <v>7</v>
      </c>
      <c r="C34">
        <v>7</v>
      </c>
      <c r="D34">
        <v>7</v>
      </c>
      <c r="E34">
        <v>7</v>
      </c>
      <c r="F34" t="s">
        <v>1</v>
      </c>
      <c r="G34" t="s">
        <v>1</v>
      </c>
      <c r="H34">
        <f>SUM(B34:G34)</f>
        <v>28</v>
      </c>
      <c r="I34">
        <v>84</v>
      </c>
      <c r="J34">
        <v>100</v>
      </c>
      <c r="K34" t="s">
        <v>1</v>
      </c>
      <c r="L34" t="s">
        <v>1</v>
      </c>
      <c r="M34" t="s">
        <v>1</v>
      </c>
      <c r="N34" t="s">
        <v>1</v>
      </c>
      <c r="O34">
        <f>SUM(I34:N34)</f>
        <v>184</v>
      </c>
      <c r="P34">
        <f>2*18*O34/600</f>
        <v>11.04</v>
      </c>
      <c r="Q34">
        <f>H34+P34</f>
        <v>39.04</v>
      </c>
      <c r="R34">
        <v>7</v>
      </c>
      <c r="S34">
        <v>0</v>
      </c>
      <c r="T34">
        <f>R34+S34</f>
        <v>7</v>
      </c>
      <c r="AB34">
        <f>SUM(U34:Z34)-MIN(U34:Z34)</f>
        <v>0</v>
      </c>
      <c r="AD34">
        <f>50*Q34/78</f>
        <v>25.025641025641026</v>
      </c>
      <c r="AE34">
        <f>10*T34/20</f>
        <v>3.5</v>
      </c>
      <c r="AF34">
        <f>40*AB34/30</f>
        <v>0</v>
      </c>
      <c r="AG34">
        <f>SUM(AD34:AF34)</f>
        <v>28.525641025641026</v>
      </c>
      <c r="AH34">
        <f>100*AA34/36</f>
        <v>0</v>
      </c>
      <c r="AI34">
        <f>AD34*(55/50)+AF34*(45/40)</f>
        <v>27.52820512820513</v>
      </c>
      <c r="AJ34">
        <f>MAX(AG34:AI34)</f>
        <v>28.525641025641026</v>
      </c>
      <c r="AK34">
        <f>ROUNDUP(AJ34,0)</f>
        <v>29</v>
      </c>
      <c r="AL34">
        <f>IF(AK34&lt;$AO$9,0,IF(AK34&lt;$AO$10,1,IF(AK34&lt;$AO$11,2,IF(AK34&lt;$AO$12,3,IF(AK34&lt;$AO$13,4,5)))))</f>
        <v>0</v>
      </c>
    </row>
    <row r="35" spans="1:38">
      <c r="A35" t="s">
        <v>46</v>
      </c>
      <c r="B35">
        <v>7</v>
      </c>
      <c r="C35">
        <v>7</v>
      </c>
      <c r="D35" t="s">
        <v>1</v>
      </c>
      <c r="E35" t="s">
        <v>1</v>
      </c>
      <c r="F35" t="s">
        <v>1</v>
      </c>
      <c r="G35" t="s">
        <v>1</v>
      </c>
      <c r="H35">
        <f>SUM(B35:G35)</f>
        <v>14</v>
      </c>
      <c r="I35">
        <v>67</v>
      </c>
      <c r="J35" t="s">
        <v>1</v>
      </c>
      <c r="K35" t="s">
        <v>1</v>
      </c>
      <c r="L35" t="s">
        <v>1</v>
      </c>
      <c r="M35" t="s">
        <v>1</v>
      </c>
      <c r="N35" t="s">
        <v>1</v>
      </c>
      <c r="O35">
        <f>SUM(I35:N35)</f>
        <v>67</v>
      </c>
      <c r="P35">
        <f>2*18*O35/600</f>
        <v>4.0199999999999996</v>
      </c>
      <c r="Q35">
        <f>H35+P35</f>
        <v>18.02</v>
      </c>
      <c r="R35">
        <v>9</v>
      </c>
      <c r="S35">
        <v>10</v>
      </c>
      <c r="T35">
        <f>R35+S35</f>
        <v>19</v>
      </c>
      <c r="AB35">
        <f>SUM(U35:Z35)-MIN(U35:Z35)</f>
        <v>0</v>
      </c>
      <c r="AD35">
        <f>50*Q35/78</f>
        <v>11.551282051282051</v>
      </c>
      <c r="AE35">
        <f>10*T35/20</f>
        <v>9.5</v>
      </c>
      <c r="AF35">
        <f>40*AB35/30</f>
        <v>0</v>
      </c>
      <c r="AG35">
        <f>SUM(AD35:AF35)</f>
        <v>21.051282051282051</v>
      </c>
      <c r="AH35">
        <f>100*AA35/36</f>
        <v>0</v>
      </c>
      <c r="AI35">
        <f>AD35*(55/50)+AF35*(45/40)</f>
        <v>12.706410256410257</v>
      </c>
      <c r="AJ35">
        <f>MAX(AG35:AI35)</f>
        <v>21.051282051282051</v>
      </c>
      <c r="AK35">
        <f>ROUNDUP(AJ35,0)</f>
        <v>22</v>
      </c>
      <c r="AL35">
        <f>IF(AK35&lt;$AO$9,0,IF(AK35&lt;$AO$10,1,IF(AK35&lt;$AO$11,2,IF(AK35&lt;$AO$12,3,IF(AK35&lt;$AO$13,4,5)))))</f>
        <v>0</v>
      </c>
    </row>
    <row r="36" spans="1:38">
      <c r="A36" t="s">
        <v>35</v>
      </c>
      <c r="B36">
        <v>4</v>
      </c>
      <c r="C36">
        <v>3</v>
      </c>
      <c r="D36" t="s">
        <v>1</v>
      </c>
      <c r="E36" t="s">
        <v>1</v>
      </c>
      <c r="F36" t="s">
        <v>1</v>
      </c>
      <c r="G36" t="s">
        <v>1</v>
      </c>
      <c r="H36">
        <f>SUM(B36:G36)</f>
        <v>7</v>
      </c>
      <c r="I36">
        <v>100</v>
      </c>
      <c r="J36">
        <v>100</v>
      </c>
      <c r="K36" t="s">
        <v>1</v>
      </c>
      <c r="L36" t="s">
        <v>1</v>
      </c>
      <c r="M36" t="s">
        <v>1</v>
      </c>
      <c r="N36" t="s">
        <v>1</v>
      </c>
      <c r="O36">
        <f>SUM(I36:N36)</f>
        <v>200</v>
      </c>
      <c r="P36">
        <f>2*18*O36/600</f>
        <v>12</v>
      </c>
      <c r="Q36">
        <f>H36+P36</f>
        <v>19</v>
      </c>
      <c r="R36">
        <v>5</v>
      </c>
      <c r="S36">
        <v>0</v>
      </c>
      <c r="T36">
        <f>R36+S36</f>
        <v>5</v>
      </c>
      <c r="AB36">
        <f>SUM(U36:Z36)-MIN(U36:Z36)</f>
        <v>0</v>
      </c>
      <c r="AD36">
        <f>50*Q36/78</f>
        <v>12.179487179487179</v>
      </c>
      <c r="AE36">
        <f>10*T36/20</f>
        <v>2.5</v>
      </c>
      <c r="AF36">
        <f>40*AB36/30</f>
        <v>0</v>
      </c>
      <c r="AG36">
        <f>SUM(AD36:AF36)</f>
        <v>14.679487179487179</v>
      </c>
      <c r="AH36">
        <f>100*AA36/36</f>
        <v>0</v>
      </c>
      <c r="AI36">
        <f>AD36*(55/50)+AF36*(45/40)</f>
        <v>13.397435897435898</v>
      </c>
      <c r="AJ36">
        <f>MAX(AG36:AI36)</f>
        <v>14.679487179487179</v>
      </c>
      <c r="AK36">
        <f>ROUNDUP(AJ36,0)</f>
        <v>15</v>
      </c>
      <c r="AL36">
        <f>IF(AK36&lt;$AO$9,0,IF(AK36&lt;$AO$10,1,IF(AK36&lt;$AO$11,2,IF(AK36&lt;$AO$12,3,IF(AK36&lt;$AO$13,4,5)))))</f>
        <v>0</v>
      </c>
    </row>
    <row r="37" spans="1:38">
      <c r="A37" t="s">
        <v>22</v>
      </c>
      <c r="B37">
        <v>7</v>
      </c>
      <c r="C37" t="s">
        <v>1</v>
      </c>
      <c r="D37" t="s">
        <v>1</v>
      </c>
      <c r="E37" t="s">
        <v>1</v>
      </c>
      <c r="F37" t="s">
        <v>1</v>
      </c>
      <c r="G37" t="s">
        <v>1</v>
      </c>
      <c r="H37">
        <f>SUM(B37:G37)</f>
        <v>7</v>
      </c>
      <c r="I37" t="s">
        <v>1</v>
      </c>
      <c r="J37" t="s">
        <v>1</v>
      </c>
      <c r="K37" t="s">
        <v>1</v>
      </c>
      <c r="L37" t="s">
        <v>1</v>
      </c>
      <c r="M37" t="s">
        <v>1</v>
      </c>
      <c r="N37" t="s">
        <v>1</v>
      </c>
      <c r="O37">
        <f>SUM(I37:N37)</f>
        <v>0</v>
      </c>
      <c r="P37">
        <f>2*18*O37/600</f>
        <v>0</v>
      </c>
      <c r="Q37">
        <f>H37+P37</f>
        <v>7</v>
      </c>
      <c r="R37">
        <v>0</v>
      </c>
      <c r="S37">
        <v>0</v>
      </c>
      <c r="T37">
        <f>R37+S37</f>
        <v>0</v>
      </c>
      <c r="AB37">
        <f>SUM(U37:Z37)-MIN(U37:Z37)</f>
        <v>0</v>
      </c>
      <c r="AD37">
        <f>50*Q37/78</f>
        <v>4.4871794871794872</v>
      </c>
      <c r="AE37">
        <f>10*T37/20</f>
        <v>0</v>
      </c>
      <c r="AF37">
        <f>40*AB37/30</f>
        <v>0</v>
      </c>
      <c r="AG37">
        <f>SUM(AD37:AF37)</f>
        <v>4.4871794871794872</v>
      </c>
      <c r="AH37">
        <f>100*AA37/36</f>
        <v>0</v>
      </c>
      <c r="AI37">
        <f>AD37*(55/50)+AF37*(45/40)</f>
        <v>4.9358974358974361</v>
      </c>
      <c r="AJ37">
        <f>MAX(AG37:AI37)</f>
        <v>4.9358974358974361</v>
      </c>
      <c r="AK37">
        <f>ROUNDUP(AJ37,0)</f>
        <v>5</v>
      </c>
      <c r="AL37">
        <f>IF(AK37&lt;$AO$9,0,IF(AK37&lt;$AO$10,1,IF(AK37&lt;$AO$11,2,IF(AK37&lt;$AO$12,3,IF(AK37&lt;$AO$13,4,5)))))</f>
        <v>0</v>
      </c>
    </row>
    <row r="38" spans="1:38">
      <c r="A38" t="s">
        <v>16</v>
      </c>
      <c r="B38" t="s">
        <v>1</v>
      </c>
      <c r="C38" t="s">
        <v>1</v>
      </c>
      <c r="D38" t="s">
        <v>1</v>
      </c>
      <c r="E38" t="s">
        <v>1</v>
      </c>
      <c r="F38" t="s">
        <v>1</v>
      </c>
      <c r="G38" t="s">
        <v>1</v>
      </c>
      <c r="H38">
        <f>SUM(B38:G38)</f>
        <v>0</v>
      </c>
      <c r="I38" t="s">
        <v>1</v>
      </c>
      <c r="J38" t="s">
        <v>1</v>
      </c>
      <c r="K38" t="s">
        <v>1</v>
      </c>
      <c r="L38" t="s">
        <v>1</v>
      </c>
      <c r="M38">
        <v>100</v>
      </c>
      <c r="N38" t="s">
        <v>1</v>
      </c>
      <c r="O38">
        <f>SUM(I38:N38)</f>
        <v>100</v>
      </c>
      <c r="P38">
        <f>2*18*O38/600</f>
        <v>6</v>
      </c>
      <c r="Q38">
        <f>H38+P38</f>
        <v>6</v>
      </c>
      <c r="R38">
        <v>0</v>
      </c>
      <c r="S38">
        <v>0</v>
      </c>
      <c r="T38">
        <f>R38+S38</f>
        <v>0</v>
      </c>
      <c r="AB38">
        <f>SUM(U38:Z38)-MIN(U38:Z38)</f>
        <v>0</v>
      </c>
      <c r="AD38">
        <f>50*Q38/78</f>
        <v>3.8461538461538463</v>
      </c>
      <c r="AE38">
        <f>10*T38/20</f>
        <v>0</v>
      </c>
      <c r="AF38">
        <f>40*AB38/30</f>
        <v>0</v>
      </c>
      <c r="AG38">
        <f>SUM(AD38:AF38)</f>
        <v>3.8461538461538463</v>
      </c>
      <c r="AH38">
        <f>100*AA38/36</f>
        <v>0</v>
      </c>
      <c r="AI38">
        <f>AD38*(55/50)+AF38*(45/40)</f>
        <v>4.2307692307692308</v>
      </c>
      <c r="AJ38">
        <f>MAX(AG38:AI38)</f>
        <v>4.2307692307692308</v>
      </c>
      <c r="AK38">
        <f>ROUNDUP(AJ38,0)</f>
        <v>5</v>
      </c>
      <c r="AL38">
        <f>IF(AK38&lt;$AO$9,0,IF(AK38&lt;$AO$10,1,IF(AK38&lt;$AO$11,2,IF(AK38&lt;$AO$12,3,IF(AK38&lt;$AO$13,4,5)))))</f>
        <v>0</v>
      </c>
    </row>
    <row r="39" spans="1:38">
      <c r="A39" t="s">
        <v>15</v>
      </c>
      <c r="B39" t="s">
        <v>1</v>
      </c>
      <c r="C39" t="s">
        <v>1</v>
      </c>
      <c r="D39" t="s">
        <v>1</v>
      </c>
      <c r="E39" t="s">
        <v>1</v>
      </c>
      <c r="F39" t="s">
        <v>1</v>
      </c>
      <c r="G39" t="s">
        <v>1</v>
      </c>
      <c r="H39">
        <f>SUM(B39:G39)</f>
        <v>0</v>
      </c>
      <c r="I39">
        <v>85</v>
      </c>
      <c r="J39" t="s">
        <v>1</v>
      </c>
      <c r="K39" t="s">
        <v>1</v>
      </c>
      <c r="L39" t="s">
        <v>1</v>
      </c>
      <c r="M39" t="s">
        <v>1</v>
      </c>
      <c r="N39" t="s">
        <v>1</v>
      </c>
      <c r="O39">
        <f>SUM(I39:N39)</f>
        <v>85</v>
      </c>
      <c r="P39">
        <f>2*18*O39/600</f>
        <v>5.0999999999999996</v>
      </c>
      <c r="Q39">
        <f>H39+P39</f>
        <v>5.0999999999999996</v>
      </c>
      <c r="R39">
        <v>0</v>
      </c>
      <c r="S39">
        <v>0</v>
      </c>
      <c r="T39">
        <f>R39+S39</f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f>SUM(U39:Z39)</f>
        <v>0</v>
      </c>
      <c r="AB39">
        <f>SUM(U39:Z39)-MIN(U39:Z39)</f>
        <v>0</v>
      </c>
      <c r="AD39">
        <f>50*Q39/78</f>
        <v>3.2692307692307687</v>
      </c>
      <c r="AE39">
        <f>10*T39/20</f>
        <v>0</v>
      </c>
      <c r="AF39">
        <f>40*AB39/30</f>
        <v>0</v>
      </c>
      <c r="AG39">
        <f>SUM(AD39:AF39)</f>
        <v>3.2692307692307687</v>
      </c>
      <c r="AH39">
        <f>100*AA39/36</f>
        <v>0</v>
      </c>
      <c r="AI39">
        <f>AD39*(55/50)+AF39*(45/40)</f>
        <v>3.5961538461538458</v>
      </c>
      <c r="AJ39">
        <f>MAX(AG39:AI39)</f>
        <v>3.5961538461538458</v>
      </c>
      <c r="AK39">
        <f>ROUNDUP(AJ39,0)</f>
        <v>4</v>
      </c>
      <c r="AL39">
        <f>IF(AK39&lt;$AO$9,0,IF(AK39&lt;$AO$10,1,IF(AK39&lt;$AO$11,2,IF(AK39&lt;$AO$12,3,IF(AK39&lt;$AO$13,4,5)))))</f>
        <v>0</v>
      </c>
    </row>
    <row r="40" spans="1:38">
      <c r="A40" t="s">
        <v>27</v>
      </c>
      <c r="B40" t="s">
        <v>1</v>
      </c>
      <c r="C40" t="s">
        <v>1</v>
      </c>
      <c r="D40" t="s">
        <v>1</v>
      </c>
      <c r="E40" t="s">
        <v>1</v>
      </c>
      <c r="F40" t="s">
        <v>1</v>
      </c>
      <c r="G40" t="s">
        <v>1</v>
      </c>
      <c r="H40">
        <f>SUM(B40:G40)</f>
        <v>0</v>
      </c>
      <c r="I40" t="s">
        <v>1</v>
      </c>
      <c r="J40" t="s">
        <v>1</v>
      </c>
      <c r="K40" t="s">
        <v>1</v>
      </c>
      <c r="L40" t="s">
        <v>1</v>
      </c>
      <c r="M40" t="s">
        <v>1</v>
      </c>
      <c r="N40" t="s">
        <v>1</v>
      </c>
      <c r="O40">
        <f>SUM(I40:N40)</f>
        <v>0</v>
      </c>
      <c r="P40">
        <f>2*18*O40/600</f>
        <v>0</v>
      </c>
      <c r="Q40">
        <f>H40+P40</f>
        <v>0</v>
      </c>
      <c r="R40">
        <v>6</v>
      </c>
      <c r="S40">
        <v>0</v>
      </c>
      <c r="T40">
        <f>R40+S40</f>
        <v>6</v>
      </c>
      <c r="AB40">
        <f>SUM(U40:Z40)-MIN(U40:Z40)</f>
        <v>0</v>
      </c>
      <c r="AD40">
        <f>50*Q40/78</f>
        <v>0</v>
      </c>
      <c r="AE40">
        <f>10*T40/20</f>
        <v>3</v>
      </c>
      <c r="AF40">
        <f>40*AB40/30</f>
        <v>0</v>
      </c>
      <c r="AG40">
        <f>SUM(AD40:AF40)</f>
        <v>3</v>
      </c>
      <c r="AH40">
        <f>100*AA40/36</f>
        <v>0</v>
      </c>
      <c r="AI40">
        <f>AD40*(55/50)+AF40*(45/40)</f>
        <v>0</v>
      </c>
      <c r="AJ40">
        <f>MAX(AG40:AI40)</f>
        <v>3</v>
      </c>
      <c r="AK40">
        <f>ROUNDUP(AJ40,0)</f>
        <v>3</v>
      </c>
      <c r="AL40">
        <f>IF(AK40&lt;$AO$9,0,IF(AK40&lt;$AO$10,1,IF(AK40&lt;$AO$11,2,IF(AK40&lt;$AO$12,3,IF(AK40&lt;$AO$13,4,5)))))</f>
        <v>0</v>
      </c>
    </row>
    <row r="41" spans="1:38">
      <c r="A41" t="s">
        <v>3</v>
      </c>
      <c r="B41" t="s">
        <v>1</v>
      </c>
      <c r="C41" t="s">
        <v>1</v>
      </c>
      <c r="D41" t="s">
        <v>1</v>
      </c>
      <c r="E41" t="s">
        <v>1</v>
      </c>
      <c r="F41" t="s">
        <v>1</v>
      </c>
      <c r="G41" t="s">
        <v>1</v>
      </c>
      <c r="H41">
        <f>SUM(B41:G41)</f>
        <v>0</v>
      </c>
      <c r="I41" t="s">
        <v>1</v>
      </c>
      <c r="J41" t="s">
        <v>1</v>
      </c>
      <c r="K41" t="s">
        <v>1</v>
      </c>
      <c r="L41" t="s">
        <v>1</v>
      </c>
      <c r="M41" t="s">
        <v>1</v>
      </c>
      <c r="N41" t="s">
        <v>1</v>
      </c>
      <c r="O41">
        <f>SUM(I41:N41)</f>
        <v>0</v>
      </c>
      <c r="P41">
        <f>2*18*O41/600</f>
        <v>0</v>
      </c>
      <c r="Q41">
        <f>H41+P41</f>
        <v>0</v>
      </c>
      <c r="R41">
        <v>4</v>
      </c>
      <c r="S41">
        <v>0</v>
      </c>
      <c r="T41">
        <f>R41+S41</f>
        <v>4</v>
      </c>
      <c r="AB41">
        <f>SUM(U41:Z41)-MIN(U41:Z41)</f>
        <v>0</v>
      </c>
      <c r="AD41">
        <f>50*Q41/78</f>
        <v>0</v>
      </c>
      <c r="AE41">
        <f>10*T41/20</f>
        <v>2</v>
      </c>
      <c r="AF41">
        <f>40*AB41/30</f>
        <v>0</v>
      </c>
      <c r="AG41">
        <f>SUM(AD41:AF41)</f>
        <v>2</v>
      </c>
      <c r="AH41">
        <f>100*AA41/36</f>
        <v>0</v>
      </c>
      <c r="AI41">
        <f>AD41*(55/50)+AF41*(45/40)</f>
        <v>0</v>
      </c>
      <c r="AJ41">
        <f>MAX(AG41:AI41)</f>
        <v>2</v>
      </c>
      <c r="AK41">
        <f>ROUNDUP(AJ41,0)</f>
        <v>2</v>
      </c>
      <c r="AL41">
        <f>IF(AK41&lt;$AO$9,0,IF(AK41&lt;$AO$10,1,IF(AK41&lt;$AO$11,2,IF(AK41&lt;$AO$12,3,IF(AK41&lt;$AO$13,4,5)))))</f>
        <v>0</v>
      </c>
    </row>
    <row r="42" spans="1:38">
      <c r="A42" t="s">
        <v>36</v>
      </c>
      <c r="B42">
        <v>1</v>
      </c>
      <c r="C42">
        <v>0</v>
      </c>
      <c r="D42" t="s">
        <v>1</v>
      </c>
      <c r="E42" t="s">
        <v>1</v>
      </c>
      <c r="F42">
        <v>0</v>
      </c>
      <c r="G42" t="s">
        <v>1</v>
      </c>
      <c r="H42">
        <f>SUM(B42:G42)</f>
        <v>1</v>
      </c>
      <c r="I42" t="s">
        <v>1</v>
      </c>
      <c r="J42" t="s">
        <v>1</v>
      </c>
      <c r="K42" t="s">
        <v>1</v>
      </c>
      <c r="L42" t="s">
        <v>1</v>
      </c>
      <c r="M42" t="s">
        <v>1</v>
      </c>
      <c r="N42" t="s">
        <v>1</v>
      </c>
      <c r="O42">
        <f>SUM(I42:N42)</f>
        <v>0</v>
      </c>
      <c r="P42">
        <f>2*18*O42/600</f>
        <v>0</v>
      </c>
      <c r="Q42">
        <f>H42+P42</f>
        <v>1</v>
      </c>
      <c r="R42">
        <v>0</v>
      </c>
      <c r="S42">
        <v>0</v>
      </c>
      <c r="T42">
        <f>R42+S42</f>
        <v>0</v>
      </c>
      <c r="AB42">
        <f>SUM(U42:Z42)-MIN(U42:Z42)</f>
        <v>0</v>
      </c>
      <c r="AD42">
        <f>50*Q42/78</f>
        <v>0.64102564102564108</v>
      </c>
      <c r="AE42">
        <f>10*T42/20</f>
        <v>0</v>
      </c>
      <c r="AF42">
        <f>40*AB42/30</f>
        <v>0</v>
      </c>
      <c r="AG42">
        <f>SUM(AD42:AF42)</f>
        <v>0.64102564102564108</v>
      </c>
      <c r="AH42">
        <f>100*AA42/36</f>
        <v>0</v>
      </c>
      <c r="AI42">
        <f>AD42*(55/50)+AF42*(45/40)</f>
        <v>0.70512820512820529</v>
      </c>
      <c r="AJ42">
        <f>MAX(AG42:AI42)</f>
        <v>0.70512820512820529</v>
      </c>
      <c r="AK42">
        <f>ROUNDUP(AJ42,0)</f>
        <v>1</v>
      </c>
      <c r="AL42">
        <f>IF(AK42&lt;$AO$9,0,IF(AK42&lt;$AO$10,1,IF(AK42&lt;$AO$11,2,IF(AK42&lt;$AO$12,3,IF(AK42&lt;$AO$13,4,5)))))</f>
        <v>0</v>
      </c>
    </row>
    <row r="43" spans="1:38">
      <c r="A43" t="s">
        <v>31</v>
      </c>
      <c r="B43">
        <v>0</v>
      </c>
      <c r="C43" t="s">
        <v>1</v>
      </c>
      <c r="D43" t="s">
        <v>1</v>
      </c>
      <c r="E43" t="s">
        <v>1</v>
      </c>
      <c r="F43" t="s">
        <v>1</v>
      </c>
      <c r="G43" t="s">
        <v>1</v>
      </c>
      <c r="H43">
        <f>SUM(B43:G43)</f>
        <v>0</v>
      </c>
      <c r="I43" t="s">
        <v>1</v>
      </c>
      <c r="J43" t="s">
        <v>1</v>
      </c>
      <c r="K43" t="s">
        <v>1</v>
      </c>
      <c r="L43" t="s">
        <v>1</v>
      </c>
      <c r="M43" t="s">
        <v>1</v>
      </c>
      <c r="N43" t="s">
        <v>1</v>
      </c>
      <c r="O43">
        <f>SUM(I43:N43)</f>
        <v>0</v>
      </c>
      <c r="P43">
        <f>2*18*O43/600</f>
        <v>0</v>
      </c>
      <c r="Q43">
        <f>H43+P43</f>
        <v>0</v>
      </c>
      <c r="R43">
        <v>1</v>
      </c>
      <c r="S43">
        <v>0</v>
      </c>
      <c r="T43">
        <f>R43+S43</f>
        <v>1</v>
      </c>
      <c r="AB43">
        <f>SUM(U43:Z43)-MIN(U43:Z43)</f>
        <v>0</v>
      </c>
      <c r="AD43">
        <f>50*Q43/78</f>
        <v>0</v>
      </c>
      <c r="AE43">
        <f>10*T43/20</f>
        <v>0.5</v>
      </c>
      <c r="AF43">
        <f>40*AB43/30</f>
        <v>0</v>
      </c>
      <c r="AG43">
        <f>SUM(AD43:AF43)</f>
        <v>0.5</v>
      </c>
      <c r="AH43">
        <f>100*AA43/36</f>
        <v>0</v>
      </c>
      <c r="AI43">
        <f>AD43*(55/50)+AF43*(45/40)</f>
        <v>0</v>
      </c>
      <c r="AJ43">
        <f>MAX(AG43:AI43)</f>
        <v>0.5</v>
      </c>
      <c r="AK43">
        <f>ROUNDUP(AJ43,0)</f>
        <v>1</v>
      </c>
      <c r="AL43">
        <f>IF(AK43&lt;$AO$9,0,IF(AK43&lt;$AO$10,1,IF(AK43&lt;$AO$11,2,IF(AK43&lt;$AO$12,3,IF(AK43&lt;$AO$13,4,5)))))</f>
        <v>0</v>
      </c>
    </row>
    <row r="44" spans="1:38">
      <c r="A44" t="s">
        <v>2</v>
      </c>
      <c r="B44" t="s">
        <v>1</v>
      </c>
      <c r="C44" t="s">
        <v>1</v>
      </c>
      <c r="D44" t="s">
        <v>1</v>
      </c>
      <c r="E44" t="s">
        <v>1</v>
      </c>
      <c r="F44" t="s">
        <v>1</v>
      </c>
      <c r="G44" t="s">
        <v>1</v>
      </c>
      <c r="H44">
        <f>SUM(B44:G44)</f>
        <v>0</v>
      </c>
      <c r="I44" t="s">
        <v>1</v>
      </c>
      <c r="J44" t="s">
        <v>1</v>
      </c>
      <c r="K44" t="s">
        <v>1</v>
      </c>
      <c r="L44" t="s">
        <v>1</v>
      </c>
      <c r="M44" t="s">
        <v>1</v>
      </c>
      <c r="N44" t="s">
        <v>1</v>
      </c>
      <c r="O44">
        <f>SUM(I44:N44)</f>
        <v>0</v>
      </c>
      <c r="P44">
        <f>2*18*O44/600</f>
        <v>0</v>
      </c>
      <c r="Q44">
        <f>H44+P44</f>
        <v>0</v>
      </c>
      <c r="R44">
        <v>0</v>
      </c>
      <c r="S44">
        <v>0</v>
      </c>
      <c r="T44">
        <f>R44+S44</f>
        <v>0</v>
      </c>
      <c r="AB44">
        <f>SUM(U44:Z44)-MIN(U44:Z44)</f>
        <v>0</v>
      </c>
      <c r="AD44">
        <f>50*Q44/78</f>
        <v>0</v>
      </c>
      <c r="AE44">
        <f>10*T44/20</f>
        <v>0</v>
      </c>
      <c r="AF44">
        <f>40*AB44/30</f>
        <v>0</v>
      </c>
      <c r="AG44">
        <f>SUM(AD44:AF44)</f>
        <v>0</v>
      </c>
      <c r="AH44">
        <f>100*AA44/36</f>
        <v>0</v>
      </c>
      <c r="AI44">
        <f>AD44*(55/50)+AF44*(45/40)</f>
        <v>0</v>
      </c>
      <c r="AJ44">
        <f>MAX(AG44:AI44)</f>
        <v>0</v>
      </c>
      <c r="AK44">
        <f>ROUNDUP(AJ44,0)</f>
        <v>0</v>
      </c>
      <c r="AL44">
        <f>IF(AK44&lt;$AO$9,0,IF(AK44&lt;$AO$10,1,IF(AK44&lt;$AO$11,2,IF(AK44&lt;$AO$12,3,IF(AK44&lt;$AO$13,4,5)))))</f>
        <v>0</v>
      </c>
    </row>
    <row r="45" spans="1:38">
      <c r="A45" t="s">
        <v>4</v>
      </c>
      <c r="B45" t="s">
        <v>1</v>
      </c>
      <c r="C45" t="s">
        <v>1</v>
      </c>
      <c r="D45" t="s">
        <v>1</v>
      </c>
      <c r="E45" t="s">
        <v>1</v>
      </c>
      <c r="F45" t="s">
        <v>1</v>
      </c>
      <c r="G45" t="s">
        <v>1</v>
      </c>
      <c r="H45">
        <f>SUM(B45:G45)</f>
        <v>0</v>
      </c>
      <c r="I45" t="s">
        <v>1</v>
      </c>
      <c r="J45" t="s">
        <v>1</v>
      </c>
      <c r="K45" t="s">
        <v>1</v>
      </c>
      <c r="L45" t="s">
        <v>1</v>
      </c>
      <c r="M45" t="s">
        <v>1</v>
      </c>
      <c r="N45" t="s">
        <v>1</v>
      </c>
      <c r="O45">
        <f>SUM(I45:N45)</f>
        <v>0</v>
      </c>
      <c r="P45">
        <f>2*18*O45/600</f>
        <v>0</v>
      </c>
      <c r="Q45">
        <f>H45+P45</f>
        <v>0</v>
      </c>
      <c r="R45">
        <v>0</v>
      </c>
      <c r="S45">
        <v>0</v>
      </c>
      <c r="T45">
        <f>R45+S45</f>
        <v>0</v>
      </c>
      <c r="AB45">
        <f>SUM(U45:Z45)-MIN(U45:Z45)</f>
        <v>0</v>
      </c>
      <c r="AD45">
        <f>50*Q45/78</f>
        <v>0</v>
      </c>
      <c r="AE45">
        <f>10*T45/20</f>
        <v>0</v>
      </c>
      <c r="AF45">
        <f>40*AB45/30</f>
        <v>0</v>
      </c>
      <c r="AG45">
        <f>SUM(AD45:AF45)</f>
        <v>0</v>
      </c>
      <c r="AH45">
        <f>100*AA45/36</f>
        <v>0</v>
      </c>
      <c r="AI45">
        <f>AD45*(55/50)+AF45*(45/40)</f>
        <v>0</v>
      </c>
      <c r="AJ45">
        <f>MAX(AG45:AI45)</f>
        <v>0</v>
      </c>
      <c r="AK45">
        <f>ROUNDUP(AJ45,0)</f>
        <v>0</v>
      </c>
      <c r="AL45">
        <f>IF(AK45&lt;$AO$9,0,IF(AK45&lt;$AO$10,1,IF(AK45&lt;$AO$11,2,IF(AK45&lt;$AO$12,3,IF(AK45&lt;$AO$13,4,5)))))</f>
        <v>0</v>
      </c>
    </row>
    <row r="46" spans="1:38">
      <c r="A46" t="s">
        <v>7</v>
      </c>
      <c r="B46" t="s">
        <v>1</v>
      </c>
      <c r="C46" t="s">
        <v>1</v>
      </c>
      <c r="D46" t="s">
        <v>1</v>
      </c>
      <c r="E46" t="s">
        <v>1</v>
      </c>
      <c r="F46" t="s">
        <v>1</v>
      </c>
      <c r="G46" t="s">
        <v>1</v>
      </c>
      <c r="H46">
        <f>SUM(B46:G46)</f>
        <v>0</v>
      </c>
      <c r="I46" t="s">
        <v>1</v>
      </c>
      <c r="J46" t="s">
        <v>1</v>
      </c>
      <c r="K46" t="s">
        <v>1</v>
      </c>
      <c r="L46" t="s">
        <v>1</v>
      </c>
      <c r="M46" t="s">
        <v>1</v>
      </c>
      <c r="N46" t="s">
        <v>1</v>
      </c>
      <c r="O46">
        <f>SUM(I46:N46)</f>
        <v>0</v>
      </c>
      <c r="P46">
        <f>2*18*O46/600</f>
        <v>0</v>
      </c>
      <c r="Q46">
        <f>H46+P46</f>
        <v>0</v>
      </c>
      <c r="R46">
        <v>0</v>
      </c>
      <c r="S46">
        <v>0</v>
      </c>
      <c r="T46">
        <f>R46+S46</f>
        <v>0</v>
      </c>
      <c r="AB46">
        <f>SUM(U46:Z46)-MIN(U46:Z46)</f>
        <v>0</v>
      </c>
      <c r="AD46">
        <f>50*Q46/78</f>
        <v>0</v>
      </c>
      <c r="AE46">
        <f>10*T46/20</f>
        <v>0</v>
      </c>
      <c r="AF46">
        <f>40*AB46/30</f>
        <v>0</v>
      </c>
      <c r="AG46">
        <f>SUM(AD46:AF46)</f>
        <v>0</v>
      </c>
      <c r="AH46">
        <f>100*AA46/36</f>
        <v>0</v>
      </c>
      <c r="AI46">
        <f>AD46*(55/50)+AF46*(45/40)</f>
        <v>0</v>
      </c>
      <c r="AJ46">
        <f>MAX(AG46:AI46)</f>
        <v>0</v>
      </c>
      <c r="AK46">
        <f>ROUNDUP(AJ46,0)</f>
        <v>0</v>
      </c>
      <c r="AL46">
        <f>IF(AK46&lt;$AO$9,0,IF(AK46&lt;$AO$10,1,IF(AK46&lt;$AO$11,2,IF(AK46&lt;$AO$12,3,IF(AK46&lt;$AO$13,4,5)))))</f>
        <v>0</v>
      </c>
    </row>
    <row r="47" spans="1:38">
      <c r="A47" t="s">
        <v>8</v>
      </c>
      <c r="B47" t="s">
        <v>1</v>
      </c>
      <c r="C47" t="s">
        <v>1</v>
      </c>
      <c r="D47" t="s">
        <v>1</v>
      </c>
      <c r="E47" t="s">
        <v>1</v>
      </c>
      <c r="F47" t="s">
        <v>1</v>
      </c>
      <c r="G47" t="s">
        <v>1</v>
      </c>
      <c r="H47">
        <f>SUM(B47:G47)</f>
        <v>0</v>
      </c>
      <c r="I47" t="s">
        <v>1</v>
      </c>
      <c r="J47" t="s">
        <v>1</v>
      </c>
      <c r="K47" t="s">
        <v>1</v>
      </c>
      <c r="L47" t="s">
        <v>1</v>
      </c>
      <c r="M47" t="s">
        <v>1</v>
      </c>
      <c r="N47" t="s">
        <v>1</v>
      </c>
      <c r="O47">
        <f>SUM(I47:N47)</f>
        <v>0</v>
      </c>
      <c r="P47">
        <f>2*18*O47/600</f>
        <v>0</v>
      </c>
      <c r="Q47">
        <f>H47+P47</f>
        <v>0</v>
      </c>
      <c r="R47">
        <v>0</v>
      </c>
      <c r="S47">
        <v>0</v>
      </c>
      <c r="T47">
        <f>R47+S47</f>
        <v>0</v>
      </c>
      <c r="AB47">
        <f>SUM(U47:Z47)-MIN(U47:Z47)</f>
        <v>0</v>
      </c>
      <c r="AD47">
        <f>50*Q47/78</f>
        <v>0</v>
      </c>
      <c r="AE47">
        <f>10*T47/20</f>
        <v>0</v>
      </c>
      <c r="AF47">
        <f>40*AB47/30</f>
        <v>0</v>
      </c>
      <c r="AG47">
        <f>SUM(AD47:AF47)</f>
        <v>0</v>
      </c>
      <c r="AH47">
        <f>100*AA47/36</f>
        <v>0</v>
      </c>
      <c r="AI47">
        <f>AD47*(55/50)+AF47*(45/40)</f>
        <v>0</v>
      </c>
      <c r="AJ47">
        <f>MAX(AG47:AI47)</f>
        <v>0</v>
      </c>
      <c r="AK47">
        <f>ROUNDUP(AJ47,0)</f>
        <v>0</v>
      </c>
      <c r="AL47">
        <f>IF(AK47&lt;$AO$9,0,IF(AK47&lt;$AO$10,1,IF(AK47&lt;$AO$11,2,IF(AK47&lt;$AO$12,3,IF(AK47&lt;$AO$13,4,5)))))</f>
        <v>0</v>
      </c>
    </row>
    <row r="48" spans="1:38">
      <c r="A48" t="s">
        <v>9</v>
      </c>
      <c r="B48" t="s">
        <v>1</v>
      </c>
      <c r="C48" t="s">
        <v>1</v>
      </c>
      <c r="D48" t="s">
        <v>1</v>
      </c>
      <c r="E48" t="s">
        <v>1</v>
      </c>
      <c r="F48" t="s">
        <v>1</v>
      </c>
      <c r="G48" t="s">
        <v>1</v>
      </c>
      <c r="H48">
        <f>SUM(B48:G48)</f>
        <v>0</v>
      </c>
      <c r="I48" t="s">
        <v>1</v>
      </c>
      <c r="J48" t="s">
        <v>1</v>
      </c>
      <c r="K48" t="s">
        <v>1</v>
      </c>
      <c r="L48" t="s">
        <v>1</v>
      </c>
      <c r="M48" t="s">
        <v>1</v>
      </c>
      <c r="N48" t="s">
        <v>1</v>
      </c>
      <c r="O48">
        <f>SUM(I48:N48)</f>
        <v>0</v>
      </c>
      <c r="P48">
        <f>2*18*O48/600</f>
        <v>0</v>
      </c>
      <c r="Q48">
        <f>H48+P48</f>
        <v>0</v>
      </c>
      <c r="R48">
        <v>0</v>
      </c>
      <c r="S48">
        <v>0</v>
      </c>
      <c r="T48">
        <f>R48+S48</f>
        <v>0</v>
      </c>
      <c r="AB48">
        <f>SUM(U48:Z48)-MIN(U48:Z48)</f>
        <v>0</v>
      </c>
      <c r="AD48">
        <f>50*Q48/78</f>
        <v>0</v>
      </c>
      <c r="AE48">
        <f>10*T48/20</f>
        <v>0</v>
      </c>
      <c r="AF48">
        <f>40*AB48/30</f>
        <v>0</v>
      </c>
      <c r="AG48">
        <f>SUM(AD48:AF48)</f>
        <v>0</v>
      </c>
      <c r="AH48">
        <f>100*AA48/36</f>
        <v>0</v>
      </c>
      <c r="AI48">
        <f>AD48*(55/50)+AF48*(45/40)</f>
        <v>0</v>
      </c>
      <c r="AJ48">
        <f>MAX(AG48:AI48)</f>
        <v>0</v>
      </c>
      <c r="AK48">
        <f>ROUNDUP(AJ48,0)</f>
        <v>0</v>
      </c>
      <c r="AL48">
        <f>IF(AK48&lt;$AO$9,0,IF(AK48&lt;$AO$10,1,IF(AK48&lt;$AO$11,2,IF(AK48&lt;$AO$12,3,IF(AK48&lt;$AO$13,4,5)))))</f>
        <v>0</v>
      </c>
    </row>
    <row r="49" spans="1:38">
      <c r="A49" t="s">
        <v>11</v>
      </c>
      <c r="B49" t="s">
        <v>1</v>
      </c>
      <c r="C49" t="s">
        <v>1</v>
      </c>
      <c r="D49" t="s">
        <v>1</v>
      </c>
      <c r="E49" t="s">
        <v>1</v>
      </c>
      <c r="F49" t="s">
        <v>1</v>
      </c>
      <c r="G49" t="s">
        <v>1</v>
      </c>
      <c r="H49">
        <f>SUM(B49:G49)</f>
        <v>0</v>
      </c>
      <c r="I49" t="s">
        <v>1</v>
      </c>
      <c r="J49" t="s">
        <v>1</v>
      </c>
      <c r="K49" t="s">
        <v>1</v>
      </c>
      <c r="L49" t="s">
        <v>1</v>
      </c>
      <c r="M49" t="s">
        <v>1</v>
      </c>
      <c r="N49" t="s">
        <v>1</v>
      </c>
      <c r="O49">
        <f>SUM(I49:N49)</f>
        <v>0</v>
      </c>
      <c r="P49">
        <f>2*18*O49/600</f>
        <v>0</v>
      </c>
      <c r="Q49">
        <f>H49+P49</f>
        <v>0</v>
      </c>
      <c r="R49">
        <v>0</v>
      </c>
      <c r="S49">
        <v>0</v>
      </c>
      <c r="T49">
        <f>R49+S49</f>
        <v>0</v>
      </c>
      <c r="AB49">
        <f>SUM(U49:Z49)-MIN(U49:Z49)</f>
        <v>0</v>
      </c>
      <c r="AD49">
        <f>50*Q49/78</f>
        <v>0</v>
      </c>
      <c r="AE49">
        <f>10*T49/20</f>
        <v>0</v>
      </c>
      <c r="AF49">
        <f>40*AB49/30</f>
        <v>0</v>
      </c>
      <c r="AG49">
        <f>SUM(AD49:AF49)</f>
        <v>0</v>
      </c>
      <c r="AH49">
        <f>100*AA49/36</f>
        <v>0</v>
      </c>
      <c r="AI49">
        <f>AD49*(55/50)+AF49*(45/40)</f>
        <v>0</v>
      </c>
      <c r="AJ49">
        <f>MAX(AG49:AI49)</f>
        <v>0</v>
      </c>
      <c r="AK49">
        <f>ROUNDUP(AJ49,0)</f>
        <v>0</v>
      </c>
      <c r="AL49">
        <f>IF(AK49&lt;$AO$9,0,IF(AK49&lt;$AO$10,1,IF(AK49&lt;$AO$11,2,IF(AK49&lt;$AO$12,3,IF(AK49&lt;$AO$13,4,5)))))</f>
        <v>0</v>
      </c>
    </row>
    <row r="50" spans="1:38">
      <c r="A50" t="s">
        <v>13</v>
      </c>
      <c r="B50" t="s">
        <v>1</v>
      </c>
      <c r="C50" t="s">
        <v>1</v>
      </c>
      <c r="D50" t="s">
        <v>1</v>
      </c>
      <c r="E50" t="s">
        <v>1</v>
      </c>
      <c r="F50" t="s">
        <v>1</v>
      </c>
      <c r="G50" t="s">
        <v>1</v>
      </c>
      <c r="H50">
        <f>SUM(B50:G50)</f>
        <v>0</v>
      </c>
      <c r="I50" t="s">
        <v>1</v>
      </c>
      <c r="J50" t="s">
        <v>1</v>
      </c>
      <c r="K50" t="s">
        <v>1</v>
      </c>
      <c r="L50" t="s">
        <v>1</v>
      </c>
      <c r="M50" t="s">
        <v>1</v>
      </c>
      <c r="N50" t="s">
        <v>1</v>
      </c>
      <c r="O50">
        <f>SUM(I50:N50)</f>
        <v>0</v>
      </c>
      <c r="P50">
        <f>2*18*O50/600</f>
        <v>0</v>
      </c>
      <c r="Q50">
        <f>H50+P50</f>
        <v>0</v>
      </c>
      <c r="R50">
        <v>0</v>
      </c>
      <c r="S50">
        <v>0</v>
      </c>
      <c r="T50">
        <f>R50+S50</f>
        <v>0</v>
      </c>
      <c r="AB50">
        <f>SUM(U50:Z50)-MIN(U50:Z50)</f>
        <v>0</v>
      </c>
      <c r="AD50">
        <f>50*Q50/78</f>
        <v>0</v>
      </c>
      <c r="AE50">
        <f>10*T50/20</f>
        <v>0</v>
      </c>
      <c r="AF50">
        <f>40*AB50/30</f>
        <v>0</v>
      </c>
      <c r="AG50">
        <f>SUM(AD50:AF50)</f>
        <v>0</v>
      </c>
      <c r="AH50">
        <f>100*AA50/36</f>
        <v>0</v>
      </c>
      <c r="AI50">
        <f>AD50*(55/50)+AF50*(45/40)</f>
        <v>0</v>
      </c>
      <c r="AJ50">
        <f>MAX(AG50:AI50)</f>
        <v>0</v>
      </c>
      <c r="AK50">
        <f>ROUNDUP(AJ50,0)</f>
        <v>0</v>
      </c>
      <c r="AL50">
        <f>IF(AK50&lt;$AO$9,0,IF(AK50&lt;$AO$10,1,IF(AK50&lt;$AO$11,2,IF(AK50&lt;$AO$12,3,IF(AK50&lt;$AO$13,4,5)))))</f>
        <v>0</v>
      </c>
    </row>
    <row r="51" spans="1:38">
      <c r="A51" t="s">
        <v>19</v>
      </c>
      <c r="B51" t="s">
        <v>1</v>
      </c>
      <c r="C51" t="s">
        <v>1</v>
      </c>
      <c r="D51" t="s">
        <v>1</v>
      </c>
      <c r="E51" t="s">
        <v>1</v>
      </c>
      <c r="F51" t="s">
        <v>1</v>
      </c>
      <c r="G51" t="s">
        <v>1</v>
      </c>
      <c r="H51">
        <f>SUM(B51:G51)</f>
        <v>0</v>
      </c>
      <c r="I51" t="s">
        <v>1</v>
      </c>
      <c r="J51" t="s">
        <v>1</v>
      </c>
      <c r="K51" t="s">
        <v>1</v>
      </c>
      <c r="L51" t="s">
        <v>1</v>
      </c>
      <c r="M51" t="s">
        <v>1</v>
      </c>
      <c r="N51" t="s">
        <v>1</v>
      </c>
      <c r="O51">
        <f>SUM(I51:N51)</f>
        <v>0</v>
      </c>
      <c r="P51">
        <f>2*18*O51/600</f>
        <v>0</v>
      </c>
      <c r="Q51">
        <f>H51+P51</f>
        <v>0</v>
      </c>
      <c r="R51">
        <v>0</v>
      </c>
      <c r="S51">
        <v>0</v>
      </c>
      <c r="T51">
        <f>R51+S51</f>
        <v>0</v>
      </c>
      <c r="AB51">
        <f>SUM(U51:Z51)-MIN(U51:Z51)</f>
        <v>0</v>
      </c>
      <c r="AD51">
        <f>50*Q51/78</f>
        <v>0</v>
      </c>
      <c r="AE51">
        <f>10*T51/20</f>
        <v>0</v>
      </c>
      <c r="AF51">
        <f>40*AB51/30</f>
        <v>0</v>
      </c>
      <c r="AG51">
        <f>SUM(AD51:AF51)</f>
        <v>0</v>
      </c>
      <c r="AH51">
        <f>100*AA51/36</f>
        <v>0</v>
      </c>
      <c r="AI51">
        <f>AD51*(55/50)+AF51*(45/40)</f>
        <v>0</v>
      </c>
      <c r="AJ51">
        <f>MAX(AG51:AI51)</f>
        <v>0</v>
      </c>
      <c r="AK51">
        <f>ROUNDUP(AJ51,0)</f>
        <v>0</v>
      </c>
      <c r="AL51">
        <f>IF(AK51&lt;$AO$9,0,IF(AK51&lt;$AO$10,1,IF(AK51&lt;$AO$11,2,IF(AK51&lt;$AO$12,3,IF(AK51&lt;$AO$13,4,5)))))</f>
        <v>0</v>
      </c>
    </row>
    <row r="52" spans="1:38">
      <c r="A52" t="s">
        <v>24</v>
      </c>
      <c r="B52" t="s">
        <v>1</v>
      </c>
      <c r="C52" t="s">
        <v>1</v>
      </c>
      <c r="D52" t="s">
        <v>1</v>
      </c>
      <c r="E52" t="s">
        <v>1</v>
      </c>
      <c r="F52" t="s">
        <v>1</v>
      </c>
      <c r="G52" t="s">
        <v>1</v>
      </c>
      <c r="H52">
        <f>SUM(B52:G52)</f>
        <v>0</v>
      </c>
      <c r="I52" t="s">
        <v>1</v>
      </c>
      <c r="J52" t="s">
        <v>1</v>
      </c>
      <c r="K52" t="s">
        <v>1</v>
      </c>
      <c r="L52" t="s">
        <v>1</v>
      </c>
      <c r="M52" t="s">
        <v>1</v>
      </c>
      <c r="N52" t="s">
        <v>1</v>
      </c>
      <c r="O52">
        <f>SUM(I52:N52)</f>
        <v>0</v>
      </c>
      <c r="P52">
        <f>2*18*O52/600</f>
        <v>0</v>
      </c>
      <c r="Q52">
        <f>H52+P52</f>
        <v>0</v>
      </c>
      <c r="R52">
        <v>0</v>
      </c>
      <c r="S52">
        <v>0</v>
      </c>
      <c r="T52">
        <f>R52+S52</f>
        <v>0</v>
      </c>
      <c r="AB52">
        <f>SUM(U52:Z52)-MIN(U52:Z52)</f>
        <v>0</v>
      </c>
      <c r="AD52">
        <f>50*Q52/78</f>
        <v>0</v>
      </c>
      <c r="AE52">
        <f>10*T52/20</f>
        <v>0</v>
      </c>
      <c r="AF52">
        <f>40*AB52/30</f>
        <v>0</v>
      </c>
      <c r="AG52">
        <f>SUM(AD52:AF52)</f>
        <v>0</v>
      </c>
      <c r="AH52">
        <f>100*AA52/36</f>
        <v>0</v>
      </c>
      <c r="AI52">
        <f>AD52*(55/50)+AF52*(45/40)</f>
        <v>0</v>
      </c>
      <c r="AJ52">
        <f>MAX(AG52:AI52)</f>
        <v>0</v>
      </c>
      <c r="AK52">
        <f>ROUNDUP(AJ52,0)</f>
        <v>0</v>
      </c>
      <c r="AL52">
        <f>IF(AK52&lt;$AO$9,0,IF(AK52&lt;$AO$10,1,IF(AK52&lt;$AO$11,2,IF(AK52&lt;$AO$12,3,IF(AK52&lt;$AO$13,4,5)))))</f>
        <v>0</v>
      </c>
    </row>
    <row r="53" spans="1:38">
      <c r="A53" t="s">
        <v>25</v>
      </c>
      <c r="B53" t="s">
        <v>1</v>
      </c>
      <c r="C53" t="s">
        <v>1</v>
      </c>
      <c r="D53" t="s">
        <v>1</v>
      </c>
      <c r="E53" t="s">
        <v>1</v>
      </c>
      <c r="F53" t="s">
        <v>1</v>
      </c>
      <c r="G53" t="s">
        <v>1</v>
      </c>
      <c r="H53">
        <f>SUM(B53:G53)</f>
        <v>0</v>
      </c>
      <c r="I53" t="s">
        <v>1</v>
      </c>
      <c r="J53" t="s">
        <v>1</v>
      </c>
      <c r="K53" t="s">
        <v>1</v>
      </c>
      <c r="L53" t="s">
        <v>1</v>
      </c>
      <c r="M53" t="s">
        <v>1</v>
      </c>
      <c r="N53" t="s">
        <v>1</v>
      </c>
      <c r="O53">
        <f>SUM(I53:N53)</f>
        <v>0</v>
      </c>
      <c r="P53">
        <f>2*18*O53/600</f>
        <v>0</v>
      </c>
      <c r="Q53">
        <f>H53+P53</f>
        <v>0</v>
      </c>
      <c r="R53">
        <v>0</v>
      </c>
      <c r="S53">
        <v>0</v>
      </c>
      <c r="T53">
        <f>R53+S53</f>
        <v>0</v>
      </c>
      <c r="AB53">
        <f>SUM(U53:Z53)-MIN(U53:Z53)</f>
        <v>0</v>
      </c>
      <c r="AD53">
        <f>50*Q53/78</f>
        <v>0</v>
      </c>
      <c r="AE53">
        <f>10*T53/20</f>
        <v>0</v>
      </c>
      <c r="AF53">
        <f>40*AB53/30</f>
        <v>0</v>
      </c>
      <c r="AG53">
        <f>SUM(AD53:AF53)</f>
        <v>0</v>
      </c>
      <c r="AH53">
        <f>100*AA53/36</f>
        <v>0</v>
      </c>
      <c r="AI53">
        <f>AD53*(55/50)+AF53*(45/40)</f>
        <v>0</v>
      </c>
      <c r="AJ53">
        <f>MAX(AG53:AI53)</f>
        <v>0</v>
      </c>
      <c r="AK53">
        <f>ROUNDUP(AJ53,0)</f>
        <v>0</v>
      </c>
      <c r="AL53">
        <f>IF(AK53&lt;$AO$9,0,IF(AK53&lt;$AO$10,1,IF(AK53&lt;$AO$11,2,IF(AK53&lt;$AO$12,3,IF(AK53&lt;$AO$13,4,5)))))</f>
        <v>0</v>
      </c>
    </row>
    <row r="54" spans="1:38">
      <c r="A54" t="s">
        <v>38</v>
      </c>
      <c r="B54" t="s">
        <v>1</v>
      </c>
      <c r="C54" t="s">
        <v>1</v>
      </c>
      <c r="D54" t="s">
        <v>1</v>
      </c>
      <c r="E54" t="s">
        <v>1</v>
      </c>
      <c r="F54" t="s">
        <v>1</v>
      </c>
      <c r="G54" t="s">
        <v>1</v>
      </c>
      <c r="H54">
        <f>SUM(B54:G54)</f>
        <v>0</v>
      </c>
      <c r="I54" t="s">
        <v>1</v>
      </c>
      <c r="J54" t="s">
        <v>1</v>
      </c>
      <c r="K54" t="s">
        <v>1</v>
      </c>
      <c r="L54" t="s">
        <v>1</v>
      </c>
      <c r="M54" t="s">
        <v>1</v>
      </c>
      <c r="N54" t="s">
        <v>1</v>
      </c>
      <c r="O54">
        <f>SUM(I54:N54)</f>
        <v>0</v>
      </c>
      <c r="P54">
        <f>2*18*O54/600</f>
        <v>0</v>
      </c>
      <c r="Q54">
        <f>H54+P54</f>
        <v>0</v>
      </c>
      <c r="R54">
        <v>0</v>
      </c>
      <c r="S54">
        <v>0</v>
      </c>
      <c r="T54">
        <f>R54+S54</f>
        <v>0</v>
      </c>
      <c r="AB54">
        <f>SUM(U54:Z54)-MIN(U54:Z54)</f>
        <v>0</v>
      </c>
      <c r="AD54">
        <f>50*Q54/78</f>
        <v>0</v>
      </c>
      <c r="AE54">
        <f>10*T54/20</f>
        <v>0</v>
      </c>
      <c r="AF54">
        <f>40*AB54/30</f>
        <v>0</v>
      </c>
      <c r="AG54">
        <f>SUM(AD54:AF54)</f>
        <v>0</v>
      </c>
      <c r="AH54">
        <f>100*AA54/36</f>
        <v>0</v>
      </c>
      <c r="AI54">
        <f>AD54*(55/50)+AF54*(45/40)</f>
        <v>0</v>
      </c>
      <c r="AJ54">
        <f>MAX(AG54:AI54)</f>
        <v>0</v>
      </c>
      <c r="AK54">
        <f>ROUNDUP(AJ54,0)</f>
        <v>0</v>
      </c>
      <c r="AL54">
        <f>IF(AK54&lt;$AO$9,0,IF(AK54&lt;$AO$10,1,IF(AK54&lt;$AO$11,2,IF(AK54&lt;$AO$12,3,IF(AK54&lt;$AO$13,4,5)))))</f>
        <v>0</v>
      </c>
    </row>
    <row r="55" spans="1:38">
      <c r="A55" t="s">
        <v>52</v>
      </c>
      <c r="B55" t="s">
        <v>1</v>
      </c>
      <c r="C55" t="s">
        <v>1</v>
      </c>
      <c r="D55" t="s">
        <v>1</v>
      </c>
      <c r="E55" t="s">
        <v>1</v>
      </c>
      <c r="F55" t="s">
        <v>1</v>
      </c>
      <c r="G55" t="s">
        <v>1</v>
      </c>
      <c r="H55">
        <f>SUM(B55:G55)</f>
        <v>0</v>
      </c>
      <c r="I55" t="s">
        <v>1</v>
      </c>
      <c r="J55" t="s">
        <v>1</v>
      </c>
      <c r="K55" t="s">
        <v>1</v>
      </c>
      <c r="L55" t="s">
        <v>1</v>
      </c>
      <c r="M55" t="s">
        <v>1</v>
      </c>
      <c r="N55" t="s">
        <v>1</v>
      </c>
      <c r="O55">
        <f>SUM(I55:N55)</f>
        <v>0</v>
      </c>
      <c r="P55">
        <f>2*18*O55/600</f>
        <v>0</v>
      </c>
      <c r="Q55">
        <f>H55+P55</f>
        <v>0</v>
      </c>
      <c r="R55">
        <v>0</v>
      </c>
      <c r="S55">
        <v>0</v>
      </c>
      <c r="T55">
        <f>R55+S55</f>
        <v>0</v>
      </c>
      <c r="AB55">
        <f>SUM(U55:Z55)-MIN(U55:Z55)</f>
        <v>0</v>
      </c>
      <c r="AD55">
        <f>50*Q55/78</f>
        <v>0</v>
      </c>
      <c r="AE55">
        <f>10*T55/20</f>
        <v>0</v>
      </c>
      <c r="AF55">
        <f>40*AB55/30</f>
        <v>0</v>
      </c>
      <c r="AG55">
        <f>SUM(AD55:AF55)</f>
        <v>0</v>
      </c>
      <c r="AH55">
        <f>100*AA55/36</f>
        <v>0</v>
      </c>
      <c r="AI55">
        <f>AD55*(55/50)+AF55*(45/40)</f>
        <v>0</v>
      </c>
      <c r="AJ55">
        <f>MAX(AG55:AI55)</f>
        <v>0</v>
      </c>
      <c r="AK55">
        <f>ROUNDUP(AJ55,0)</f>
        <v>0</v>
      </c>
      <c r="AL55">
        <f>IF(AK55&lt;$AO$9,0,IF(AK55&lt;$AO$10,1,IF(AK55&lt;$AO$11,2,IF(AK55&lt;$AO$12,3,IF(AK55&lt;$AO$13,4,5)))))</f>
        <v>0</v>
      </c>
    </row>
    <row r="56" spans="1:38">
      <c r="A56" t="s">
        <v>48</v>
      </c>
      <c r="B56" t="s">
        <v>1</v>
      </c>
      <c r="C56" t="s">
        <v>1</v>
      </c>
      <c r="D56" t="s">
        <v>1</v>
      </c>
      <c r="E56" t="s">
        <v>1</v>
      </c>
      <c r="F56" t="s">
        <v>1</v>
      </c>
      <c r="G56" t="s">
        <v>1</v>
      </c>
      <c r="H56">
        <f>SUM(B56:G56)</f>
        <v>0</v>
      </c>
      <c r="I56" t="s">
        <v>1</v>
      </c>
      <c r="J56" t="s">
        <v>1</v>
      </c>
      <c r="K56" t="s">
        <v>1</v>
      </c>
      <c r="L56" t="s">
        <v>1</v>
      </c>
      <c r="M56" t="s">
        <v>1</v>
      </c>
      <c r="N56" t="s">
        <v>1</v>
      </c>
      <c r="O56">
        <f>SUM(I56:N56)</f>
        <v>0</v>
      </c>
      <c r="P56">
        <f>2*18*O56/600</f>
        <v>0</v>
      </c>
      <c r="Q56">
        <f>H56+P56</f>
        <v>0</v>
      </c>
      <c r="R56">
        <v>0</v>
      </c>
      <c r="S56">
        <v>0</v>
      </c>
      <c r="T56">
        <f>R56+S56</f>
        <v>0</v>
      </c>
      <c r="AB56">
        <f>SUM(U56:Z56)-MIN(U56:Z56)</f>
        <v>0</v>
      </c>
      <c r="AD56">
        <f>50*Q56/78</f>
        <v>0</v>
      </c>
      <c r="AE56">
        <f>10*T56/20</f>
        <v>0</v>
      </c>
      <c r="AF56">
        <f>40*AB56/30</f>
        <v>0</v>
      </c>
      <c r="AG56">
        <f>SUM(AD56:AF56)</f>
        <v>0</v>
      </c>
      <c r="AH56">
        <f>100*AA56/36</f>
        <v>0</v>
      </c>
      <c r="AI56">
        <f>AD56*(55/50)+AF56*(45/40)</f>
        <v>0</v>
      </c>
      <c r="AJ56">
        <f>MAX(AG56:AI56)</f>
        <v>0</v>
      </c>
      <c r="AK56">
        <f>ROUNDUP(AJ56,0)</f>
        <v>0</v>
      </c>
      <c r="AL56">
        <f>IF(AK56&lt;$AO$9,0,IF(AK56&lt;$AO$10,1,IF(AK56&lt;$AO$11,2,IF(AK56&lt;$AO$12,3,IF(AK56&lt;$AO$13,4,5)))))</f>
        <v>0</v>
      </c>
    </row>
    <row r="57" spans="1:38">
      <c r="A57" t="s">
        <v>50</v>
      </c>
      <c r="B57" t="s">
        <v>1</v>
      </c>
      <c r="C57" t="s">
        <v>1</v>
      </c>
      <c r="D57" t="s">
        <v>1</v>
      </c>
      <c r="E57" t="s">
        <v>1</v>
      </c>
      <c r="F57" t="s">
        <v>1</v>
      </c>
      <c r="G57" t="s">
        <v>1</v>
      </c>
      <c r="H57">
        <f>SUM(B57:G57)</f>
        <v>0</v>
      </c>
      <c r="I57" t="s">
        <v>1</v>
      </c>
      <c r="J57" t="s">
        <v>1</v>
      </c>
      <c r="K57" t="s">
        <v>1</v>
      </c>
      <c r="L57" t="s">
        <v>1</v>
      </c>
      <c r="M57" t="s">
        <v>1</v>
      </c>
      <c r="N57" t="s">
        <v>1</v>
      </c>
      <c r="O57">
        <f>SUM(I57:N57)</f>
        <v>0</v>
      </c>
      <c r="P57">
        <f>2*18*O57/600</f>
        <v>0</v>
      </c>
      <c r="Q57">
        <f>H57+P57</f>
        <v>0</v>
      </c>
      <c r="R57">
        <v>0</v>
      </c>
      <c r="S57">
        <v>0</v>
      </c>
      <c r="T57">
        <f>R57+S57</f>
        <v>0</v>
      </c>
      <c r="AB57">
        <f>SUM(U57:Z57)-MIN(U57:Z57)</f>
        <v>0</v>
      </c>
      <c r="AD57">
        <f>50*Q57/78</f>
        <v>0</v>
      </c>
      <c r="AE57">
        <f>10*T57/20</f>
        <v>0</v>
      </c>
      <c r="AF57">
        <f>40*AB57/30</f>
        <v>0</v>
      </c>
      <c r="AG57">
        <f>SUM(AD57:AF57)</f>
        <v>0</v>
      </c>
      <c r="AH57">
        <f>100*AA57/36</f>
        <v>0</v>
      </c>
      <c r="AI57">
        <f>AD57*(55/50)+AF57*(45/40)</f>
        <v>0</v>
      </c>
      <c r="AJ57">
        <f>MAX(AG57:AI57)</f>
        <v>0</v>
      </c>
      <c r="AK57">
        <f>ROUNDUP(AJ57,0)</f>
        <v>0</v>
      </c>
      <c r="AL57">
        <f>IF(AK57&lt;$AO$9,0,IF(AK57&lt;$AO$10,1,IF(AK57&lt;$AO$11,2,IF(AK57&lt;$AO$12,3,IF(AK57&lt;$AO$13,4,5)))))</f>
        <v>0</v>
      </c>
    </row>
  </sheetData>
  <sortState xmlns:xlrd2="http://schemas.microsoft.com/office/spreadsheetml/2017/richdata2" ref="A6:AM57">
    <sortCondition descending="1" ref="AK6:AK57"/>
  </sortState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Grades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Juha-Matti  Huusko</dc:creator>
  <cp:lastModifiedBy>Juha-Matti Huusko</cp:lastModifiedBy>
  <dcterms:created xsi:type="dcterms:W3CDTF">2023-07-12T14:51:47Z</dcterms:created>
  <dcterms:modified xsi:type="dcterms:W3CDTF">2023-07-17T04:50:15Z</dcterms:modified>
</cp:coreProperties>
</file>