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altofi-my.sharepoint.com/personal/lauri_partanen_aalto_fi/Documents/Aallon opetus/TEDDY/2023-2024/Tulokset/"/>
    </mc:Choice>
  </mc:AlternateContent>
  <xr:revisionPtr revIDLastSave="897" documentId="8_{05C45C4C-4FE3-4EDA-AE99-293F2039E6A1}" xr6:coauthVersionLast="47" xr6:coauthVersionMax="47" xr10:uidLastSave="{220B7EB3-4456-41E6-90D3-F181204B49FD}"/>
  <bookViews>
    <workbookView xWindow="-38520" yWindow="-2070" windowWidth="38640" windowHeight="21240" xr2:uid="{00000000-000D-0000-FFFF-FFFF00000000}"/>
  </bookViews>
  <sheets>
    <sheet name="Gr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18" i="1" l="1"/>
  <c r="BQ18" i="1" s="1"/>
  <c r="BP49" i="1"/>
  <c r="BQ49" i="1" s="1"/>
  <c r="BP55" i="1"/>
  <c r="BQ55" i="1" s="1"/>
  <c r="BP66" i="1"/>
  <c r="BQ66" i="1" s="1"/>
  <c r="BP70" i="1"/>
  <c r="BQ70" i="1" s="1"/>
  <c r="BP74" i="1"/>
  <c r="BQ74" i="1" s="1"/>
  <c r="BP75" i="1"/>
  <c r="BQ75" i="1" s="1"/>
  <c r="BP104" i="1"/>
  <c r="BQ104" i="1" s="1"/>
  <c r="BP123" i="1"/>
  <c r="BQ123" i="1" s="1"/>
  <c r="BP148" i="1"/>
  <c r="BQ148" i="1" s="1"/>
  <c r="BP157" i="1"/>
  <c r="BQ157" i="1" s="1"/>
  <c r="BP167" i="1"/>
  <c r="BQ167" i="1" s="1"/>
  <c r="BP16" i="1"/>
  <c r="BQ16" i="1" s="1"/>
  <c r="BD17" i="1" l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D136" i="1"/>
  <c r="BD137" i="1"/>
  <c r="BD138" i="1"/>
  <c r="BD139" i="1"/>
  <c r="BD140" i="1"/>
  <c r="BD141" i="1"/>
  <c r="BD142" i="1"/>
  <c r="BD143" i="1"/>
  <c r="BD144" i="1"/>
  <c r="BD145" i="1"/>
  <c r="BD146" i="1"/>
  <c r="BD147" i="1"/>
  <c r="BD148" i="1"/>
  <c r="BD149" i="1"/>
  <c r="BD150" i="1"/>
  <c r="BD151" i="1"/>
  <c r="BD152" i="1"/>
  <c r="BD153" i="1"/>
  <c r="BD154" i="1"/>
  <c r="BD155" i="1"/>
  <c r="BD156" i="1"/>
  <c r="BD157" i="1"/>
  <c r="BD158" i="1"/>
  <c r="BD159" i="1"/>
  <c r="BD160" i="1"/>
  <c r="BD161" i="1"/>
  <c r="BD162" i="1"/>
  <c r="BD163" i="1"/>
  <c r="BD164" i="1"/>
  <c r="BD165" i="1"/>
  <c r="BD166" i="1"/>
  <c r="BD167" i="1"/>
  <c r="BD168" i="1"/>
  <c r="BD169" i="1"/>
  <c r="BD170" i="1"/>
  <c r="BD171" i="1"/>
  <c r="BD172" i="1"/>
  <c r="BD173" i="1"/>
  <c r="BD174" i="1"/>
  <c r="BD175" i="1"/>
  <c r="BD176" i="1"/>
  <c r="BD177" i="1"/>
  <c r="BD178" i="1"/>
  <c r="BD179" i="1"/>
  <c r="BD180" i="1"/>
  <c r="BD181" i="1"/>
  <c r="BD182" i="1"/>
  <c r="BD183" i="1"/>
  <c r="BD184" i="1"/>
  <c r="BD185" i="1"/>
  <c r="BD186" i="1"/>
  <c r="BD187" i="1"/>
  <c r="BD188" i="1"/>
  <c r="BD189" i="1"/>
  <c r="BD190" i="1"/>
  <c r="BD191" i="1"/>
  <c r="BD192" i="1"/>
  <c r="BD193" i="1"/>
  <c r="BD194" i="1"/>
  <c r="BD195" i="1"/>
  <c r="BD196" i="1"/>
  <c r="BD197" i="1"/>
  <c r="BD198" i="1"/>
  <c r="BD199" i="1"/>
  <c r="BD200" i="1"/>
  <c r="BD201" i="1"/>
  <c r="BD202" i="1"/>
  <c r="BD203" i="1"/>
  <c r="BD204" i="1"/>
  <c r="BD205" i="1"/>
  <c r="BD206" i="1"/>
  <c r="BD207" i="1"/>
  <c r="BD208" i="1"/>
  <c r="BD209" i="1"/>
  <c r="BD210" i="1"/>
  <c r="BD211" i="1"/>
  <c r="BD212" i="1"/>
  <c r="BD16" i="1"/>
  <c r="BC16" i="1"/>
  <c r="BB16" i="1"/>
  <c r="BB17" i="1" l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196" i="1"/>
  <c r="BB197" i="1"/>
  <c r="BB198" i="1"/>
  <c r="BB199" i="1"/>
  <c r="BB200" i="1"/>
  <c r="BP200" i="1" s="1"/>
  <c r="BQ200" i="1" s="1"/>
  <c r="BB201" i="1"/>
  <c r="BB202" i="1"/>
  <c r="BB203" i="1"/>
  <c r="BB204" i="1"/>
  <c r="BB205" i="1"/>
  <c r="BB206" i="1"/>
  <c r="BB207" i="1"/>
  <c r="BB208" i="1"/>
  <c r="BP208" i="1" s="1"/>
  <c r="BQ208" i="1" s="1"/>
  <c r="BB209" i="1"/>
  <c r="BB210" i="1"/>
  <c r="BB211" i="1"/>
  <c r="BB212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BC147" i="1"/>
  <c r="BC148" i="1"/>
  <c r="BC149" i="1"/>
  <c r="BC150" i="1"/>
  <c r="BC151" i="1"/>
  <c r="BC152" i="1"/>
  <c r="BC153" i="1"/>
  <c r="BC154" i="1"/>
  <c r="BC155" i="1"/>
  <c r="BC156" i="1"/>
  <c r="BC157" i="1"/>
  <c r="BC158" i="1"/>
  <c r="BC159" i="1"/>
  <c r="BC160" i="1"/>
  <c r="BC161" i="1"/>
  <c r="BC162" i="1"/>
  <c r="BC163" i="1"/>
  <c r="BC164" i="1"/>
  <c r="BC165" i="1"/>
  <c r="BC166" i="1"/>
  <c r="BC167" i="1"/>
  <c r="BC168" i="1"/>
  <c r="BC169" i="1"/>
  <c r="BC170" i="1"/>
  <c r="BC171" i="1"/>
  <c r="BC172" i="1"/>
  <c r="BC173" i="1"/>
  <c r="BC174" i="1"/>
  <c r="BC175" i="1"/>
  <c r="BC176" i="1"/>
  <c r="BC177" i="1"/>
  <c r="BC178" i="1"/>
  <c r="BC179" i="1"/>
  <c r="BC180" i="1"/>
  <c r="BC181" i="1"/>
  <c r="BC182" i="1"/>
  <c r="BC183" i="1"/>
  <c r="BC184" i="1"/>
  <c r="BC185" i="1"/>
  <c r="BC186" i="1"/>
  <c r="BC187" i="1"/>
  <c r="BC188" i="1"/>
  <c r="BC189" i="1"/>
  <c r="BC190" i="1"/>
  <c r="BC191" i="1"/>
  <c r="BC192" i="1"/>
  <c r="BC193" i="1"/>
  <c r="BC194" i="1"/>
  <c r="BC195" i="1"/>
  <c r="BC196" i="1"/>
  <c r="BC197" i="1"/>
  <c r="BC198" i="1"/>
  <c r="BC199" i="1"/>
  <c r="BC200" i="1"/>
  <c r="BC201" i="1"/>
  <c r="BC202" i="1"/>
  <c r="BC203" i="1"/>
  <c r="BC204" i="1"/>
  <c r="BC205" i="1"/>
  <c r="BC206" i="1"/>
  <c r="BC207" i="1"/>
  <c r="BC208" i="1"/>
  <c r="BC209" i="1"/>
  <c r="BC210" i="1"/>
  <c r="BC211" i="1"/>
  <c r="BC212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16" i="1"/>
  <c r="P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16" i="1"/>
  <c r="D16" i="1"/>
  <c r="BP207" i="1" l="1"/>
  <c r="BQ207" i="1" s="1"/>
  <c r="BP199" i="1"/>
  <c r="BQ199" i="1" s="1"/>
  <c r="BP191" i="1"/>
  <c r="BQ191" i="1" s="1"/>
  <c r="BP183" i="1"/>
  <c r="BQ183" i="1" s="1"/>
  <c r="BP175" i="1"/>
  <c r="BQ175" i="1" s="1"/>
  <c r="BP159" i="1"/>
  <c r="BQ159" i="1" s="1"/>
  <c r="BP151" i="1"/>
  <c r="BQ151" i="1" s="1"/>
  <c r="BP143" i="1"/>
  <c r="BQ143" i="1" s="1"/>
  <c r="BP135" i="1"/>
  <c r="BQ135" i="1" s="1"/>
  <c r="BP127" i="1"/>
  <c r="BQ127" i="1" s="1"/>
  <c r="BP119" i="1"/>
  <c r="BQ119" i="1" s="1"/>
  <c r="BP111" i="1"/>
  <c r="BQ111" i="1" s="1"/>
  <c r="BP103" i="1"/>
  <c r="BQ103" i="1" s="1"/>
  <c r="BP95" i="1"/>
  <c r="BQ95" i="1" s="1"/>
  <c r="BP87" i="1"/>
  <c r="BQ87" i="1" s="1"/>
  <c r="BP79" i="1"/>
  <c r="BQ79" i="1" s="1"/>
  <c r="BP71" i="1"/>
  <c r="BQ71" i="1" s="1"/>
  <c r="BP63" i="1"/>
  <c r="BQ63" i="1" s="1"/>
  <c r="BP47" i="1"/>
  <c r="BQ47" i="1" s="1"/>
  <c r="BP39" i="1"/>
  <c r="BQ39" i="1" s="1"/>
  <c r="BP31" i="1"/>
  <c r="BQ31" i="1" s="1"/>
  <c r="BP23" i="1"/>
  <c r="BQ23" i="1" s="1"/>
  <c r="BP192" i="1"/>
  <c r="BQ192" i="1" s="1"/>
  <c r="BP176" i="1"/>
  <c r="BQ176" i="1" s="1"/>
  <c r="BP168" i="1"/>
  <c r="BQ168" i="1" s="1"/>
  <c r="BP160" i="1"/>
  <c r="BQ160" i="1" s="1"/>
  <c r="BP152" i="1"/>
  <c r="BQ152" i="1" s="1"/>
  <c r="BP144" i="1"/>
  <c r="BQ144" i="1" s="1"/>
  <c r="BP136" i="1"/>
  <c r="BQ136" i="1" s="1"/>
  <c r="BP128" i="1"/>
  <c r="BQ128" i="1" s="1"/>
  <c r="BP120" i="1"/>
  <c r="BQ120" i="1" s="1"/>
  <c r="BP112" i="1"/>
  <c r="BQ112" i="1" s="1"/>
  <c r="BP96" i="1"/>
  <c r="BQ96" i="1" s="1"/>
  <c r="BP88" i="1"/>
  <c r="BQ88" i="1" s="1"/>
  <c r="BP80" i="1"/>
  <c r="BQ80" i="1" s="1"/>
  <c r="BP72" i="1"/>
  <c r="BQ72" i="1" s="1"/>
  <c r="BP64" i="1"/>
  <c r="BQ64" i="1" s="1"/>
  <c r="BP56" i="1"/>
  <c r="BQ56" i="1" s="1"/>
  <c r="BP48" i="1"/>
  <c r="BQ48" i="1" s="1"/>
  <c r="BP40" i="1"/>
  <c r="BQ40" i="1" s="1"/>
  <c r="BP32" i="1"/>
  <c r="BQ32" i="1" s="1"/>
  <c r="BP24" i="1"/>
  <c r="BQ24" i="1" s="1"/>
  <c r="BP206" i="1"/>
  <c r="BQ206" i="1" s="1"/>
  <c r="BP198" i="1"/>
  <c r="BQ198" i="1" s="1"/>
  <c r="BP190" i="1"/>
  <c r="BQ190" i="1" s="1"/>
  <c r="BP182" i="1"/>
  <c r="BQ182" i="1" s="1"/>
  <c r="BP174" i="1"/>
  <c r="BQ174" i="1" s="1"/>
  <c r="BP166" i="1"/>
  <c r="BQ166" i="1" s="1"/>
  <c r="BP158" i="1"/>
  <c r="BQ158" i="1" s="1"/>
  <c r="BP150" i="1"/>
  <c r="BQ150" i="1" s="1"/>
  <c r="BP142" i="1"/>
  <c r="BQ142" i="1" s="1"/>
  <c r="BP134" i="1"/>
  <c r="BQ134" i="1" s="1"/>
  <c r="BP126" i="1"/>
  <c r="BQ126" i="1" s="1"/>
  <c r="BP118" i="1"/>
  <c r="BQ118" i="1" s="1"/>
  <c r="BP110" i="1"/>
  <c r="BQ110" i="1" s="1"/>
  <c r="BP102" i="1"/>
  <c r="BQ102" i="1" s="1"/>
  <c r="BP94" i="1"/>
  <c r="BQ94" i="1" s="1"/>
  <c r="BP86" i="1"/>
  <c r="BQ86" i="1" s="1"/>
  <c r="BP78" i="1"/>
  <c r="BQ78" i="1" s="1"/>
  <c r="BP62" i="1"/>
  <c r="BQ62" i="1" s="1"/>
  <c r="BP54" i="1"/>
  <c r="BQ54" i="1" s="1"/>
  <c r="BP46" i="1"/>
  <c r="BQ46" i="1" s="1"/>
  <c r="BP38" i="1"/>
  <c r="BQ38" i="1" s="1"/>
  <c r="BP30" i="1"/>
  <c r="BQ30" i="1" s="1"/>
  <c r="BP22" i="1"/>
  <c r="BQ22" i="1" s="1"/>
  <c r="BP205" i="1"/>
  <c r="BQ205" i="1" s="1"/>
  <c r="BP197" i="1"/>
  <c r="BQ197" i="1" s="1"/>
  <c r="BP189" i="1"/>
  <c r="BQ189" i="1" s="1"/>
  <c r="BP181" i="1"/>
  <c r="BQ181" i="1" s="1"/>
  <c r="BP173" i="1"/>
  <c r="BQ173" i="1" s="1"/>
  <c r="BP165" i="1"/>
  <c r="BQ165" i="1" s="1"/>
  <c r="BP149" i="1"/>
  <c r="BQ149" i="1" s="1"/>
  <c r="BP141" i="1"/>
  <c r="BQ141" i="1" s="1"/>
  <c r="BP133" i="1"/>
  <c r="BQ133" i="1" s="1"/>
  <c r="BP125" i="1"/>
  <c r="BQ125" i="1" s="1"/>
  <c r="BP117" i="1"/>
  <c r="BQ117" i="1" s="1"/>
  <c r="BP109" i="1"/>
  <c r="BQ109" i="1" s="1"/>
  <c r="BP101" i="1"/>
  <c r="BQ101" i="1" s="1"/>
  <c r="BP93" i="1"/>
  <c r="BQ93" i="1" s="1"/>
  <c r="BP85" i="1"/>
  <c r="BQ85" i="1" s="1"/>
  <c r="BP77" i="1"/>
  <c r="BQ77" i="1" s="1"/>
  <c r="BP69" i="1"/>
  <c r="BQ69" i="1" s="1"/>
  <c r="BP61" i="1"/>
  <c r="BQ61" i="1" s="1"/>
  <c r="BP53" i="1"/>
  <c r="BQ53" i="1" s="1"/>
  <c r="BP45" i="1"/>
  <c r="BQ45" i="1" s="1"/>
  <c r="BP37" i="1"/>
  <c r="BQ37" i="1" s="1"/>
  <c r="BP29" i="1"/>
  <c r="BQ29" i="1" s="1"/>
  <c r="BP21" i="1"/>
  <c r="BQ21" i="1" s="1"/>
  <c r="BP184" i="1"/>
  <c r="BQ184" i="1" s="1"/>
  <c r="BP212" i="1"/>
  <c r="BQ212" i="1" s="1"/>
  <c r="BP204" i="1"/>
  <c r="BQ204" i="1" s="1"/>
  <c r="BP196" i="1"/>
  <c r="BQ196" i="1" s="1"/>
  <c r="BP188" i="1"/>
  <c r="BQ188" i="1" s="1"/>
  <c r="BP180" i="1"/>
  <c r="BQ180" i="1" s="1"/>
  <c r="BP172" i="1"/>
  <c r="BQ172" i="1" s="1"/>
  <c r="BP164" i="1"/>
  <c r="BQ164" i="1" s="1"/>
  <c r="BP156" i="1"/>
  <c r="BQ156" i="1" s="1"/>
  <c r="BP140" i="1"/>
  <c r="BQ140" i="1" s="1"/>
  <c r="BP132" i="1"/>
  <c r="BQ132" i="1" s="1"/>
  <c r="BP124" i="1"/>
  <c r="BQ124" i="1" s="1"/>
  <c r="BP116" i="1"/>
  <c r="BQ116" i="1" s="1"/>
  <c r="BP108" i="1"/>
  <c r="BQ108" i="1" s="1"/>
  <c r="BP100" i="1"/>
  <c r="BQ100" i="1" s="1"/>
  <c r="BP92" i="1"/>
  <c r="BQ92" i="1" s="1"/>
  <c r="BP84" i="1"/>
  <c r="BQ84" i="1" s="1"/>
  <c r="BP76" i="1"/>
  <c r="BQ76" i="1" s="1"/>
  <c r="BP68" i="1"/>
  <c r="BQ68" i="1" s="1"/>
  <c r="BP60" i="1"/>
  <c r="BQ60" i="1" s="1"/>
  <c r="BP52" i="1"/>
  <c r="BQ52" i="1" s="1"/>
  <c r="BP44" i="1"/>
  <c r="BQ44" i="1" s="1"/>
  <c r="BP36" i="1"/>
  <c r="BQ36" i="1" s="1"/>
  <c r="BP28" i="1"/>
  <c r="BQ28" i="1" s="1"/>
  <c r="BP20" i="1"/>
  <c r="BQ20" i="1" s="1"/>
  <c r="BP211" i="1"/>
  <c r="BQ211" i="1" s="1"/>
  <c r="BP203" i="1"/>
  <c r="BQ203" i="1" s="1"/>
  <c r="BP195" i="1"/>
  <c r="BQ195" i="1" s="1"/>
  <c r="BP187" i="1"/>
  <c r="BQ187" i="1" s="1"/>
  <c r="BP179" i="1"/>
  <c r="BQ179" i="1" s="1"/>
  <c r="BP171" i="1"/>
  <c r="BQ171" i="1" s="1"/>
  <c r="BP163" i="1"/>
  <c r="BQ163" i="1" s="1"/>
  <c r="BP155" i="1"/>
  <c r="BQ155" i="1" s="1"/>
  <c r="BP147" i="1"/>
  <c r="BQ147" i="1" s="1"/>
  <c r="BP139" i="1"/>
  <c r="BQ139" i="1" s="1"/>
  <c r="BP131" i="1"/>
  <c r="BQ131" i="1" s="1"/>
  <c r="BP115" i="1"/>
  <c r="BQ115" i="1" s="1"/>
  <c r="BP107" i="1"/>
  <c r="BQ107" i="1" s="1"/>
  <c r="BP99" i="1"/>
  <c r="BQ99" i="1" s="1"/>
  <c r="BP91" i="1"/>
  <c r="BQ91" i="1" s="1"/>
  <c r="BP83" i="1"/>
  <c r="BQ83" i="1" s="1"/>
  <c r="BP67" i="1"/>
  <c r="BQ67" i="1" s="1"/>
  <c r="BP59" i="1"/>
  <c r="BQ59" i="1" s="1"/>
  <c r="BP51" i="1"/>
  <c r="BQ51" i="1" s="1"/>
  <c r="BP43" i="1"/>
  <c r="BQ43" i="1" s="1"/>
  <c r="BP35" i="1"/>
  <c r="BQ35" i="1" s="1"/>
  <c r="BP27" i="1"/>
  <c r="BQ27" i="1" s="1"/>
  <c r="BP19" i="1"/>
  <c r="BQ19" i="1" s="1"/>
  <c r="BP210" i="1"/>
  <c r="BQ210" i="1" s="1"/>
  <c r="BP202" i="1"/>
  <c r="BQ202" i="1" s="1"/>
  <c r="BP194" i="1"/>
  <c r="BQ194" i="1" s="1"/>
  <c r="BP186" i="1"/>
  <c r="BQ186" i="1" s="1"/>
  <c r="BP178" i="1"/>
  <c r="BQ178" i="1" s="1"/>
  <c r="BP170" i="1"/>
  <c r="BQ170" i="1" s="1"/>
  <c r="BP162" i="1"/>
  <c r="BQ162" i="1" s="1"/>
  <c r="BP154" i="1"/>
  <c r="BQ154" i="1" s="1"/>
  <c r="BP146" i="1"/>
  <c r="BQ146" i="1" s="1"/>
  <c r="BP138" i="1"/>
  <c r="BQ138" i="1" s="1"/>
  <c r="BP130" i="1"/>
  <c r="BQ130" i="1" s="1"/>
  <c r="BP122" i="1"/>
  <c r="BQ122" i="1" s="1"/>
  <c r="BP114" i="1"/>
  <c r="BQ114" i="1" s="1"/>
  <c r="BP106" i="1"/>
  <c r="BQ106" i="1" s="1"/>
  <c r="BP98" i="1"/>
  <c r="BQ98" i="1" s="1"/>
  <c r="BP90" i="1"/>
  <c r="BQ90" i="1" s="1"/>
  <c r="BP82" i="1"/>
  <c r="BQ82" i="1" s="1"/>
  <c r="BP58" i="1"/>
  <c r="BQ58" i="1" s="1"/>
  <c r="BP50" i="1"/>
  <c r="BQ50" i="1" s="1"/>
  <c r="BP42" i="1"/>
  <c r="BQ42" i="1" s="1"/>
  <c r="BP34" i="1"/>
  <c r="BQ34" i="1" s="1"/>
  <c r="BP26" i="1"/>
  <c r="BQ26" i="1" s="1"/>
  <c r="BP209" i="1"/>
  <c r="BQ209" i="1" s="1"/>
  <c r="BP201" i="1"/>
  <c r="BQ201" i="1" s="1"/>
  <c r="BP193" i="1"/>
  <c r="BQ193" i="1" s="1"/>
  <c r="BP185" i="1"/>
  <c r="BQ185" i="1" s="1"/>
  <c r="BP177" i="1"/>
  <c r="BQ177" i="1" s="1"/>
  <c r="BP169" i="1"/>
  <c r="BQ169" i="1" s="1"/>
  <c r="BP161" i="1"/>
  <c r="BQ161" i="1" s="1"/>
  <c r="BP153" i="1"/>
  <c r="BQ153" i="1" s="1"/>
  <c r="BP145" i="1"/>
  <c r="BQ145" i="1" s="1"/>
  <c r="BP137" i="1"/>
  <c r="BQ137" i="1" s="1"/>
  <c r="BP129" i="1"/>
  <c r="BQ129" i="1" s="1"/>
  <c r="BP121" i="1"/>
  <c r="BQ121" i="1" s="1"/>
  <c r="BP113" i="1"/>
  <c r="BQ113" i="1" s="1"/>
  <c r="BP105" i="1"/>
  <c r="BQ105" i="1" s="1"/>
  <c r="BP97" i="1"/>
  <c r="BQ97" i="1" s="1"/>
  <c r="BP89" i="1"/>
  <c r="BQ89" i="1" s="1"/>
  <c r="BP81" i="1"/>
  <c r="BQ81" i="1" s="1"/>
  <c r="BP73" i="1"/>
  <c r="BQ73" i="1" s="1"/>
  <c r="BP65" i="1"/>
  <c r="BQ65" i="1" s="1"/>
  <c r="BP57" i="1"/>
  <c r="BQ57" i="1" s="1"/>
  <c r="BP41" i="1"/>
  <c r="BQ41" i="1" s="1"/>
  <c r="BP33" i="1"/>
  <c r="BQ33" i="1" s="1"/>
  <c r="BP25" i="1"/>
  <c r="BQ25" i="1" s="1"/>
  <c r="BP17" i="1"/>
  <c r="BQ17" i="1" s="1"/>
  <c r="BC15" i="1"/>
  <c r="BB15" i="1"/>
  <c r="T192" i="1"/>
  <c r="T115" i="1"/>
  <c r="T110" i="1"/>
  <c r="T72" i="1"/>
  <c r="T211" i="1"/>
  <c r="T111" i="1"/>
  <c r="T87" i="1"/>
  <c r="T91" i="1"/>
  <c r="T203" i="1"/>
  <c r="T171" i="1"/>
  <c r="T69" i="1"/>
  <c r="T25" i="1"/>
  <c r="T155" i="1"/>
  <c r="T177" i="1"/>
  <c r="T206" i="1"/>
  <c r="T160" i="1"/>
  <c r="T166" i="1"/>
  <c r="T123" i="1"/>
  <c r="T189" i="1"/>
  <c r="T134" i="1"/>
  <c r="T132" i="1"/>
  <c r="T82" i="1"/>
  <c r="T34" i="1"/>
  <c r="T73" i="1"/>
  <c r="T37" i="1"/>
  <c r="T209" i="1"/>
  <c r="T107" i="1"/>
  <c r="T22" i="1"/>
  <c r="T181" i="1"/>
  <c r="T126" i="1"/>
  <c r="T170" i="1"/>
  <c r="T153" i="1"/>
  <c r="T46" i="1"/>
  <c r="T146" i="1"/>
  <c r="T94" i="1"/>
  <c r="T100" i="1"/>
  <c r="T133" i="1"/>
  <c r="T32" i="1"/>
  <c r="T96" i="1"/>
  <c r="T104" i="1"/>
  <c r="T60" i="1"/>
  <c r="T97" i="1"/>
  <c r="T51" i="1"/>
  <c r="T156" i="1"/>
  <c r="T204" i="1"/>
  <c r="T202" i="1"/>
  <c r="T114" i="1"/>
  <c r="T159" i="1"/>
  <c r="T152" i="1"/>
  <c r="T77" i="1"/>
  <c r="T41" i="1"/>
  <c r="T118" i="1"/>
  <c r="T122" i="1"/>
  <c r="T121" i="1"/>
  <c r="T145" i="1"/>
  <c r="T205" i="1"/>
  <c r="T50" i="1"/>
  <c r="T81" i="1"/>
  <c r="T163" i="1"/>
  <c r="T186" i="1"/>
  <c r="T125" i="1"/>
  <c r="T191" i="1"/>
  <c r="T78" i="1"/>
  <c r="T86" i="1"/>
  <c r="T112" i="1"/>
  <c r="T158" i="1"/>
  <c r="T201" i="1"/>
  <c r="T198" i="1"/>
  <c r="T84" i="1"/>
  <c r="T68" i="1"/>
  <c r="T149" i="1"/>
  <c r="T136" i="1"/>
  <c r="T108" i="1"/>
  <c r="T28" i="1"/>
  <c r="T66" i="1"/>
  <c r="T26" i="1"/>
  <c r="T80" i="1"/>
  <c r="T185" i="1"/>
  <c r="T138" i="1"/>
  <c r="T180" i="1"/>
  <c r="T83" i="1"/>
  <c r="T127" i="1"/>
  <c r="T199" i="1"/>
  <c r="T109" i="1"/>
  <c r="T143" i="1"/>
  <c r="T39" i="1"/>
  <c r="T65" i="1"/>
  <c r="T105" i="1"/>
  <c r="T176" i="1"/>
  <c r="T47" i="1"/>
  <c r="T154" i="1"/>
  <c r="T20" i="1"/>
  <c r="T144" i="1"/>
  <c r="T54" i="1"/>
  <c r="T48" i="1"/>
  <c r="T173" i="1"/>
  <c r="T210" i="1"/>
  <c r="T88" i="1"/>
  <c r="T102" i="1"/>
  <c r="T139" i="1"/>
  <c r="T200" i="1"/>
  <c r="T63" i="1"/>
  <c r="T135" i="1"/>
  <c r="T207" i="1"/>
  <c r="T190" i="1"/>
  <c r="T164" i="1"/>
  <c r="T61" i="1"/>
  <c r="T106" i="1"/>
  <c r="T175" i="1"/>
  <c r="T141" i="1"/>
  <c r="T103" i="1"/>
  <c r="T52" i="1"/>
  <c r="T101" i="1"/>
  <c r="T79" i="1"/>
  <c r="T119" i="1"/>
  <c r="T113" i="1"/>
  <c r="T124" i="1"/>
  <c r="T71" i="1"/>
  <c r="T184" i="1"/>
  <c r="T70" i="1"/>
  <c r="T196" i="1"/>
  <c r="T131" i="1"/>
  <c r="T188" i="1"/>
  <c r="T93" i="1"/>
  <c r="T23" i="1"/>
  <c r="T45" i="1"/>
  <c r="T157" i="1"/>
  <c r="T36" i="1"/>
  <c r="T212" i="1"/>
  <c r="T165" i="1"/>
  <c r="T142" i="1"/>
  <c r="T182" i="1"/>
  <c r="T179" i="1"/>
  <c r="T76" i="1"/>
  <c r="T59" i="1"/>
  <c r="T128" i="1"/>
  <c r="T183" i="1"/>
  <c r="T99" i="1"/>
  <c r="T161" i="1"/>
  <c r="T58" i="1"/>
  <c r="T208" i="1"/>
  <c r="T151" i="1"/>
  <c r="T90" i="1"/>
  <c r="T120" i="1"/>
  <c r="T16" i="1"/>
  <c r="T172" i="1"/>
  <c r="T40" i="1"/>
  <c r="T43" i="1"/>
  <c r="T137" i="1"/>
  <c r="T148" i="1"/>
  <c r="T67" i="1"/>
  <c r="T35" i="1"/>
  <c r="T92" i="1"/>
  <c r="T187" i="1"/>
  <c r="T140" i="1"/>
  <c r="T33" i="1"/>
  <c r="T74" i="1"/>
  <c r="T98" i="1"/>
  <c r="T75" i="1"/>
  <c r="T62" i="1"/>
  <c r="T27" i="1"/>
  <c r="T30" i="1"/>
  <c r="T64" i="1"/>
  <c r="T116" i="1"/>
  <c r="T44" i="1"/>
  <c r="T117" i="1"/>
  <c r="T21" i="1"/>
  <c r="T57" i="1"/>
  <c r="T17" i="1"/>
  <c r="T168" i="1"/>
  <c r="T197" i="1"/>
  <c r="T178" i="1"/>
  <c r="T18" i="1"/>
  <c r="T89" i="1"/>
  <c r="T174" i="1"/>
  <c r="T150" i="1"/>
  <c r="T19" i="1"/>
  <c r="T147" i="1"/>
  <c r="T24" i="1"/>
  <c r="T53" i="1"/>
  <c r="T194" i="1"/>
  <c r="T169" i="1"/>
  <c r="T95" i="1"/>
  <c r="T29" i="1"/>
  <c r="T56" i="1"/>
  <c r="T85" i="1"/>
  <c r="T193" i="1"/>
  <c r="T129" i="1"/>
  <c r="T38" i="1"/>
  <c r="T42" i="1"/>
  <c r="T130" i="1"/>
  <c r="T195" i="1"/>
  <c r="T162" i="1"/>
  <c r="T31" i="1"/>
  <c r="R192" i="1"/>
  <c r="R115" i="1"/>
  <c r="R110" i="1"/>
  <c r="R72" i="1"/>
  <c r="R211" i="1"/>
  <c r="R111" i="1"/>
  <c r="R87" i="1"/>
  <c r="R91" i="1"/>
  <c r="R203" i="1"/>
  <c r="R171" i="1"/>
  <c r="R69" i="1"/>
  <c r="R25" i="1"/>
  <c r="R155" i="1"/>
  <c r="R177" i="1"/>
  <c r="R206" i="1"/>
  <c r="R160" i="1"/>
  <c r="R166" i="1"/>
  <c r="R123" i="1"/>
  <c r="R189" i="1"/>
  <c r="R134" i="1"/>
  <c r="R132" i="1"/>
  <c r="R82" i="1"/>
  <c r="R34" i="1"/>
  <c r="R73" i="1"/>
  <c r="R37" i="1"/>
  <c r="R209" i="1"/>
  <c r="R107" i="1"/>
  <c r="R22" i="1"/>
  <c r="R181" i="1"/>
  <c r="R126" i="1"/>
  <c r="R170" i="1"/>
  <c r="R153" i="1"/>
  <c r="R46" i="1"/>
  <c r="R146" i="1"/>
  <c r="R94" i="1"/>
  <c r="R100" i="1"/>
  <c r="R133" i="1"/>
  <c r="R32" i="1"/>
  <c r="R96" i="1"/>
  <c r="R104" i="1"/>
  <c r="R60" i="1"/>
  <c r="R97" i="1"/>
  <c r="R51" i="1"/>
  <c r="R156" i="1"/>
  <c r="R204" i="1"/>
  <c r="R202" i="1"/>
  <c r="R114" i="1"/>
  <c r="R159" i="1"/>
  <c r="R152" i="1"/>
  <c r="R77" i="1"/>
  <c r="R41" i="1"/>
  <c r="R118" i="1"/>
  <c r="R122" i="1"/>
  <c r="R121" i="1"/>
  <c r="R145" i="1"/>
  <c r="R205" i="1"/>
  <c r="R50" i="1"/>
  <c r="R81" i="1"/>
  <c r="R163" i="1"/>
  <c r="R186" i="1"/>
  <c r="R125" i="1"/>
  <c r="R191" i="1"/>
  <c r="R78" i="1"/>
  <c r="R86" i="1"/>
  <c r="R112" i="1"/>
  <c r="R158" i="1"/>
  <c r="R201" i="1"/>
  <c r="R198" i="1"/>
  <c r="R84" i="1"/>
  <c r="R68" i="1"/>
  <c r="R149" i="1"/>
  <c r="R136" i="1"/>
  <c r="R108" i="1"/>
  <c r="R28" i="1"/>
  <c r="R66" i="1"/>
  <c r="R26" i="1"/>
  <c r="R80" i="1"/>
  <c r="R185" i="1"/>
  <c r="R138" i="1"/>
  <c r="R180" i="1"/>
  <c r="R83" i="1"/>
  <c r="R127" i="1"/>
  <c r="R199" i="1"/>
  <c r="R109" i="1"/>
  <c r="R143" i="1"/>
  <c r="R39" i="1"/>
  <c r="R65" i="1"/>
  <c r="R105" i="1"/>
  <c r="R176" i="1"/>
  <c r="R47" i="1"/>
  <c r="R154" i="1"/>
  <c r="R20" i="1"/>
  <c r="R144" i="1"/>
  <c r="R54" i="1"/>
  <c r="R48" i="1"/>
  <c r="R173" i="1"/>
  <c r="R210" i="1"/>
  <c r="R88" i="1"/>
  <c r="R102" i="1"/>
  <c r="R139" i="1"/>
  <c r="R200" i="1"/>
  <c r="R63" i="1"/>
  <c r="R135" i="1"/>
  <c r="R207" i="1"/>
  <c r="R190" i="1"/>
  <c r="R164" i="1"/>
  <c r="R61" i="1"/>
  <c r="R106" i="1"/>
  <c r="R175" i="1"/>
  <c r="R141" i="1"/>
  <c r="R103" i="1"/>
  <c r="R52" i="1"/>
  <c r="R101" i="1"/>
  <c r="R79" i="1"/>
  <c r="R119" i="1"/>
  <c r="R113" i="1"/>
  <c r="R124" i="1"/>
  <c r="R71" i="1"/>
  <c r="R184" i="1"/>
  <c r="R70" i="1"/>
  <c r="R196" i="1"/>
  <c r="R131" i="1"/>
  <c r="R188" i="1"/>
  <c r="R93" i="1"/>
  <c r="R23" i="1"/>
  <c r="R45" i="1"/>
  <c r="R157" i="1"/>
  <c r="R36" i="1"/>
  <c r="R212" i="1"/>
  <c r="R165" i="1"/>
  <c r="R142" i="1"/>
  <c r="R182" i="1"/>
  <c r="R179" i="1"/>
  <c r="R76" i="1"/>
  <c r="R59" i="1"/>
  <c r="R128" i="1"/>
  <c r="R183" i="1"/>
  <c r="R99" i="1"/>
  <c r="R161" i="1"/>
  <c r="R58" i="1"/>
  <c r="R208" i="1"/>
  <c r="R151" i="1"/>
  <c r="R90" i="1"/>
  <c r="R120" i="1"/>
  <c r="R16" i="1"/>
  <c r="R172" i="1"/>
  <c r="R40" i="1"/>
  <c r="R43" i="1"/>
  <c r="R137" i="1"/>
  <c r="R148" i="1"/>
  <c r="R67" i="1"/>
  <c r="R35" i="1"/>
  <c r="R92" i="1"/>
  <c r="R187" i="1"/>
  <c r="R140" i="1"/>
  <c r="R33" i="1"/>
  <c r="R74" i="1"/>
  <c r="R98" i="1"/>
  <c r="R75" i="1"/>
  <c r="R62" i="1"/>
  <c r="R27" i="1"/>
  <c r="R30" i="1"/>
  <c r="R64" i="1"/>
  <c r="R116" i="1"/>
  <c r="R44" i="1"/>
  <c r="R117" i="1"/>
  <c r="R21" i="1"/>
  <c r="R57" i="1"/>
  <c r="R17" i="1"/>
  <c r="R168" i="1"/>
  <c r="R197" i="1"/>
  <c r="R178" i="1"/>
  <c r="R18" i="1"/>
  <c r="R89" i="1"/>
  <c r="R174" i="1"/>
  <c r="R150" i="1"/>
  <c r="R19" i="1"/>
  <c r="R147" i="1"/>
  <c r="R24" i="1"/>
  <c r="R53" i="1"/>
  <c r="R194" i="1"/>
  <c r="R169" i="1"/>
  <c r="R95" i="1"/>
  <c r="R29" i="1"/>
  <c r="R56" i="1"/>
  <c r="R85" i="1"/>
  <c r="R193" i="1"/>
  <c r="R129" i="1"/>
  <c r="R38" i="1"/>
  <c r="R42" i="1"/>
  <c r="R130" i="1"/>
  <c r="R195" i="1"/>
  <c r="R162" i="1"/>
  <c r="R31" i="1"/>
  <c r="N192" i="1"/>
  <c r="N115" i="1"/>
  <c r="N110" i="1"/>
  <c r="N72" i="1"/>
  <c r="N211" i="1"/>
  <c r="N111" i="1"/>
  <c r="N87" i="1"/>
  <c r="N91" i="1"/>
  <c r="N203" i="1"/>
  <c r="N171" i="1"/>
  <c r="N69" i="1"/>
  <c r="N25" i="1"/>
  <c r="N155" i="1"/>
  <c r="N177" i="1"/>
  <c r="N206" i="1"/>
  <c r="N160" i="1"/>
  <c r="N166" i="1"/>
  <c r="N123" i="1"/>
  <c r="N189" i="1"/>
  <c r="N134" i="1"/>
  <c r="N132" i="1"/>
  <c r="N82" i="1"/>
  <c r="N34" i="1"/>
  <c r="N73" i="1"/>
  <c r="N37" i="1"/>
  <c r="N209" i="1"/>
  <c r="N107" i="1"/>
  <c r="N22" i="1"/>
  <c r="N181" i="1"/>
  <c r="N126" i="1"/>
  <c r="N170" i="1"/>
  <c r="N153" i="1"/>
  <c r="N46" i="1"/>
  <c r="N146" i="1"/>
  <c r="N94" i="1"/>
  <c r="N100" i="1"/>
  <c r="N133" i="1"/>
  <c r="N32" i="1"/>
  <c r="N96" i="1"/>
  <c r="N104" i="1"/>
  <c r="N60" i="1"/>
  <c r="N97" i="1"/>
  <c r="N51" i="1"/>
  <c r="N156" i="1"/>
  <c r="N204" i="1"/>
  <c r="N202" i="1"/>
  <c r="N114" i="1"/>
  <c r="N159" i="1"/>
  <c r="N152" i="1"/>
  <c r="N77" i="1"/>
  <c r="N41" i="1"/>
  <c r="N118" i="1"/>
  <c r="N122" i="1"/>
  <c r="N121" i="1"/>
  <c r="N145" i="1"/>
  <c r="N205" i="1"/>
  <c r="N50" i="1"/>
  <c r="N81" i="1"/>
  <c r="N163" i="1"/>
  <c r="N186" i="1"/>
  <c r="N125" i="1"/>
  <c r="N191" i="1"/>
  <c r="N78" i="1"/>
  <c r="N86" i="1"/>
  <c r="N112" i="1"/>
  <c r="N158" i="1"/>
  <c r="N201" i="1"/>
  <c r="N198" i="1"/>
  <c r="N84" i="1"/>
  <c r="N68" i="1"/>
  <c r="N149" i="1"/>
  <c r="N136" i="1"/>
  <c r="N108" i="1"/>
  <c r="N28" i="1"/>
  <c r="N66" i="1"/>
  <c r="N26" i="1"/>
  <c r="N80" i="1"/>
  <c r="N185" i="1"/>
  <c r="N138" i="1"/>
  <c r="N180" i="1"/>
  <c r="N83" i="1"/>
  <c r="N127" i="1"/>
  <c r="N199" i="1"/>
  <c r="N109" i="1"/>
  <c r="N143" i="1"/>
  <c r="N39" i="1"/>
  <c r="N65" i="1"/>
  <c r="N105" i="1"/>
  <c r="N176" i="1"/>
  <c r="N47" i="1"/>
  <c r="N154" i="1"/>
  <c r="N20" i="1"/>
  <c r="N144" i="1"/>
  <c r="N54" i="1"/>
  <c r="N48" i="1"/>
  <c r="N173" i="1"/>
  <c r="N210" i="1"/>
  <c r="N88" i="1"/>
  <c r="N102" i="1"/>
  <c r="N139" i="1"/>
  <c r="N200" i="1"/>
  <c r="N63" i="1"/>
  <c r="N135" i="1"/>
  <c r="N207" i="1"/>
  <c r="N190" i="1"/>
  <c r="N164" i="1"/>
  <c r="N61" i="1"/>
  <c r="N106" i="1"/>
  <c r="N175" i="1"/>
  <c r="N141" i="1"/>
  <c r="N103" i="1"/>
  <c r="N52" i="1"/>
  <c r="N101" i="1"/>
  <c r="N79" i="1"/>
  <c r="N119" i="1"/>
  <c r="N113" i="1"/>
  <c r="N124" i="1"/>
  <c r="N71" i="1"/>
  <c r="N184" i="1"/>
  <c r="N70" i="1"/>
  <c r="N196" i="1"/>
  <c r="N131" i="1"/>
  <c r="N188" i="1"/>
  <c r="N93" i="1"/>
  <c r="N23" i="1"/>
  <c r="N45" i="1"/>
  <c r="N157" i="1"/>
  <c r="N36" i="1"/>
  <c r="N212" i="1"/>
  <c r="N165" i="1"/>
  <c r="N142" i="1"/>
  <c r="N182" i="1"/>
  <c r="N179" i="1"/>
  <c r="N76" i="1"/>
  <c r="N59" i="1"/>
  <c r="N128" i="1"/>
  <c r="N183" i="1"/>
  <c r="N99" i="1"/>
  <c r="N161" i="1"/>
  <c r="N58" i="1"/>
  <c r="N208" i="1"/>
  <c r="N151" i="1"/>
  <c r="N90" i="1"/>
  <c r="N120" i="1"/>
  <c r="N16" i="1"/>
  <c r="N172" i="1"/>
  <c r="N40" i="1"/>
  <c r="N43" i="1"/>
  <c r="N137" i="1"/>
  <c r="N148" i="1"/>
  <c r="N67" i="1"/>
  <c r="N35" i="1"/>
  <c r="N92" i="1"/>
  <c r="N187" i="1"/>
  <c r="N140" i="1"/>
  <c r="N33" i="1"/>
  <c r="N74" i="1"/>
  <c r="N98" i="1"/>
  <c r="N75" i="1"/>
  <c r="N62" i="1"/>
  <c r="N27" i="1"/>
  <c r="N30" i="1"/>
  <c r="N64" i="1"/>
  <c r="N116" i="1"/>
  <c r="N44" i="1"/>
  <c r="N117" i="1"/>
  <c r="N21" i="1"/>
  <c r="N57" i="1"/>
  <c r="N17" i="1"/>
  <c r="N168" i="1"/>
  <c r="N197" i="1"/>
  <c r="N178" i="1"/>
  <c r="N18" i="1"/>
  <c r="N89" i="1"/>
  <c r="N174" i="1"/>
  <c r="N150" i="1"/>
  <c r="N19" i="1"/>
  <c r="N147" i="1"/>
  <c r="N24" i="1"/>
  <c r="N53" i="1"/>
  <c r="N194" i="1"/>
  <c r="N169" i="1"/>
  <c r="N95" i="1"/>
  <c r="N29" i="1"/>
  <c r="N56" i="1"/>
  <c r="N85" i="1"/>
  <c r="N193" i="1"/>
  <c r="N129" i="1"/>
  <c r="N38" i="1"/>
  <c r="N42" i="1"/>
  <c r="N130" i="1"/>
  <c r="N195" i="1"/>
  <c r="N162" i="1"/>
  <c r="N31" i="1"/>
  <c r="L192" i="1"/>
  <c r="L115" i="1"/>
  <c r="L110" i="1"/>
  <c r="L72" i="1"/>
  <c r="L211" i="1"/>
  <c r="L111" i="1"/>
  <c r="L87" i="1"/>
  <c r="L91" i="1"/>
  <c r="L203" i="1"/>
  <c r="L171" i="1"/>
  <c r="L69" i="1"/>
  <c r="L25" i="1"/>
  <c r="L155" i="1"/>
  <c r="L177" i="1"/>
  <c r="L206" i="1"/>
  <c r="L160" i="1"/>
  <c r="L166" i="1"/>
  <c r="L123" i="1"/>
  <c r="L189" i="1"/>
  <c r="L134" i="1"/>
  <c r="L132" i="1"/>
  <c r="L82" i="1"/>
  <c r="L34" i="1"/>
  <c r="L73" i="1"/>
  <c r="L37" i="1"/>
  <c r="L209" i="1"/>
  <c r="L107" i="1"/>
  <c r="L22" i="1"/>
  <c r="L181" i="1"/>
  <c r="L126" i="1"/>
  <c r="L170" i="1"/>
  <c r="L153" i="1"/>
  <c r="L46" i="1"/>
  <c r="L146" i="1"/>
  <c r="L94" i="1"/>
  <c r="L100" i="1"/>
  <c r="L133" i="1"/>
  <c r="L32" i="1"/>
  <c r="L96" i="1"/>
  <c r="L104" i="1"/>
  <c r="L60" i="1"/>
  <c r="L97" i="1"/>
  <c r="L51" i="1"/>
  <c r="L156" i="1"/>
  <c r="L204" i="1"/>
  <c r="L202" i="1"/>
  <c r="L114" i="1"/>
  <c r="L159" i="1"/>
  <c r="L152" i="1"/>
  <c r="L77" i="1"/>
  <c r="L41" i="1"/>
  <c r="L118" i="1"/>
  <c r="L122" i="1"/>
  <c r="L121" i="1"/>
  <c r="L145" i="1"/>
  <c r="L205" i="1"/>
  <c r="L50" i="1"/>
  <c r="L81" i="1"/>
  <c r="L163" i="1"/>
  <c r="L186" i="1"/>
  <c r="L125" i="1"/>
  <c r="L191" i="1"/>
  <c r="L78" i="1"/>
  <c r="L86" i="1"/>
  <c r="L112" i="1"/>
  <c r="L158" i="1"/>
  <c r="L201" i="1"/>
  <c r="L198" i="1"/>
  <c r="L84" i="1"/>
  <c r="L68" i="1"/>
  <c r="L149" i="1"/>
  <c r="L136" i="1"/>
  <c r="L108" i="1"/>
  <c r="L28" i="1"/>
  <c r="L66" i="1"/>
  <c r="L26" i="1"/>
  <c r="L80" i="1"/>
  <c r="L185" i="1"/>
  <c r="L138" i="1"/>
  <c r="L180" i="1"/>
  <c r="L83" i="1"/>
  <c r="L127" i="1"/>
  <c r="L199" i="1"/>
  <c r="L109" i="1"/>
  <c r="L143" i="1"/>
  <c r="L39" i="1"/>
  <c r="L65" i="1"/>
  <c r="L105" i="1"/>
  <c r="L176" i="1"/>
  <c r="L47" i="1"/>
  <c r="L154" i="1"/>
  <c r="L20" i="1"/>
  <c r="L144" i="1"/>
  <c r="L54" i="1"/>
  <c r="L48" i="1"/>
  <c r="L173" i="1"/>
  <c r="L210" i="1"/>
  <c r="L88" i="1"/>
  <c r="L102" i="1"/>
  <c r="L139" i="1"/>
  <c r="L200" i="1"/>
  <c r="L63" i="1"/>
  <c r="L135" i="1"/>
  <c r="L207" i="1"/>
  <c r="L190" i="1"/>
  <c r="L164" i="1"/>
  <c r="L61" i="1"/>
  <c r="L106" i="1"/>
  <c r="L175" i="1"/>
  <c r="L141" i="1"/>
  <c r="L103" i="1"/>
  <c r="L52" i="1"/>
  <c r="L101" i="1"/>
  <c r="L79" i="1"/>
  <c r="L119" i="1"/>
  <c r="L113" i="1"/>
  <c r="L124" i="1"/>
  <c r="L71" i="1"/>
  <c r="L184" i="1"/>
  <c r="L70" i="1"/>
  <c r="L196" i="1"/>
  <c r="L131" i="1"/>
  <c r="L188" i="1"/>
  <c r="L93" i="1"/>
  <c r="L23" i="1"/>
  <c r="L45" i="1"/>
  <c r="L157" i="1"/>
  <c r="L36" i="1"/>
  <c r="L212" i="1"/>
  <c r="L165" i="1"/>
  <c r="L142" i="1"/>
  <c r="L182" i="1"/>
  <c r="L179" i="1"/>
  <c r="L76" i="1"/>
  <c r="L59" i="1"/>
  <c r="L128" i="1"/>
  <c r="L183" i="1"/>
  <c r="L99" i="1"/>
  <c r="L161" i="1"/>
  <c r="L58" i="1"/>
  <c r="L208" i="1"/>
  <c r="L151" i="1"/>
  <c r="L90" i="1"/>
  <c r="L120" i="1"/>
  <c r="L16" i="1"/>
  <c r="L172" i="1"/>
  <c r="L40" i="1"/>
  <c r="L43" i="1"/>
  <c r="L137" i="1"/>
  <c r="L148" i="1"/>
  <c r="L67" i="1"/>
  <c r="L35" i="1"/>
  <c r="L92" i="1"/>
  <c r="L187" i="1"/>
  <c r="L140" i="1"/>
  <c r="L33" i="1"/>
  <c r="L74" i="1"/>
  <c r="L98" i="1"/>
  <c r="L75" i="1"/>
  <c r="L62" i="1"/>
  <c r="L27" i="1"/>
  <c r="L30" i="1"/>
  <c r="L64" i="1"/>
  <c r="L116" i="1"/>
  <c r="L44" i="1"/>
  <c r="L117" i="1"/>
  <c r="L21" i="1"/>
  <c r="L57" i="1"/>
  <c r="L17" i="1"/>
  <c r="L168" i="1"/>
  <c r="L197" i="1"/>
  <c r="L178" i="1"/>
  <c r="L18" i="1"/>
  <c r="L89" i="1"/>
  <c r="L174" i="1"/>
  <c r="L150" i="1"/>
  <c r="L19" i="1"/>
  <c r="L147" i="1"/>
  <c r="L24" i="1"/>
  <c r="L53" i="1"/>
  <c r="L194" i="1"/>
  <c r="L169" i="1"/>
  <c r="L95" i="1"/>
  <c r="L29" i="1"/>
  <c r="L56" i="1"/>
  <c r="L85" i="1"/>
  <c r="L193" i="1"/>
  <c r="L129" i="1"/>
  <c r="L38" i="1"/>
  <c r="L42" i="1"/>
  <c r="L130" i="1"/>
  <c r="L195" i="1"/>
  <c r="L162" i="1"/>
  <c r="L31" i="1"/>
  <c r="H192" i="1"/>
  <c r="H115" i="1"/>
  <c r="H110" i="1"/>
  <c r="H72" i="1"/>
  <c r="H211" i="1"/>
  <c r="H111" i="1"/>
  <c r="H87" i="1"/>
  <c r="H91" i="1"/>
  <c r="H203" i="1"/>
  <c r="H171" i="1"/>
  <c r="H69" i="1"/>
  <c r="H25" i="1"/>
  <c r="H155" i="1"/>
  <c r="H177" i="1"/>
  <c r="H206" i="1"/>
  <c r="H160" i="1"/>
  <c r="H166" i="1"/>
  <c r="H123" i="1"/>
  <c r="H189" i="1"/>
  <c r="H134" i="1"/>
  <c r="H132" i="1"/>
  <c r="H82" i="1"/>
  <c r="H34" i="1"/>
  <c r="H73" i="1"/>
  <c r="H37" i="1"/>
  <c r="H209" i="1"/>
  <c r="H107" i="1"/>
  <c r="H22" i="1"/>
  <c r="H181" i="1"/>
  <c r="H126" i="1"/>
  <c r="H170" i="1"/>
  <c r="H153" i="1"/>
  <c r="H46" i="1"/>
  <c r="H146" i="1"/>
  <c r="H94" i="1"/>
  <c r="H100" i="1"/>
  <c r="H133" i="1"/>
  <c r="H32" i="1"/>
  <c r="H96" i="1"/>
  <c r="H104" i="1"/>
  <c r="H60" i="1"/>
  <c r="H97" i="1"/>
  <c r="H51" i="1"/>
  <c r="H156" i="1"/>
  <c r="H204" i="1"/>
  <c r="H202" i="1"/>
  <c r="H114" i="1"/>
  <c r="H159" i="1"/>
  <c r="H152" i="1"/>
  <c r="H77" i="1"/>
  <c r="H41" i="1"/>
  <c r="H118" i="1"/>
  <c r="H122" i="1"/>
  <c r="H121" i="1"/>
  <c r="H145" i="1"/>
  <c r="H205" i="1"/>
  <c r="H50" i="1"/>
  <c r="H81" i="1"/>
  <c r="H163" i="1"/>
  <c r="H186" i="1"/>
  <c r="H125" i="1"/>
  <c r="H191" i="1"/>
  <c r="H78" i="1"/>
  <c r="H86" i="1"/>
  <c r="H112" i="1"/>
  <c r="H158" i="1"/>
  <c r="H201" i="1"/>
  <c r="H198" i="1"/>
  <c r="H84" i="1"/>
  <c r="H68" i="1"/>
  <c r="H149" i="1"/>
  <c r="H136" i="1"/>
  <c r="H108" i="1"/>
  <c r="H28" i="1"/>
  <c r="H66" i="1"/>
  <c r="H26" i="1"/>
  <c r="H80" i="1"/>
  <c r="H185" i="1"/>
  <c r="H138" i="1"/>
  <c r="H180" i="1"/>
  <c r="H83" i="1"/>
  <c r="H127" i="1"/>
  <c r="H199" i="1"/>
  <c r="H109" i="1"/>
  <c r="H143" i="1"/>
  <c r="H39" i="1"/>
  <c r="H65" i="1"/>
  <c r="H105" i="1"/>
  <c r="H176" i="1"/>
  <c r="H47" i="1"/>
  <c r="H154" i="1"/>
  <c r="H20" i="1"/>
  <c r="H144" i="1"/>
  <c r="H54" i="1"/>
  <c r="H48" i="1"/>
  <c r="H173" i="1"/>
  <c r="H210" i="1"/>
  <c r="H88" i="1"/>
  <c r="H102" i="1"/>
  <c r="H139" i="1"/>
  <c r="H200" i="1"/>
  <c r="H63" i="1"/>
  <c r="H135" i="1"/>
  <c r="H207" i="1"/>
  <c r="H190" i="1"/>
  <c r="H164" i="1"/>
  <c r="H61" i="1"/>
  <c r="H106" i="1"/>
  <c r="H175" i="1"/>
  <c r="H141" i="1"/>
  <c r="H103" i="1"/>
  <c r="H52" i="1"/>
  <c r="H101" i="1"/>
  <c r="H79" i="1"/>
  <c r="H119" i="1"/>
  <c r="H113" i="1"/>
  <c r="H124" i="1"/>
  <c r="H71" i="1"/>
  <c r="H184" i="1"/>
  <c r="H70" i="1"/>
  <c r="H196" i="1"/>
  <c r="H131" i="1"/>
  <c r="H188" i="1"/>
  <c r="H93" i="1"/>
  <c r="H23" i="1"/>
  <c r="H45" i="1"/>
  <c r="H157" i="1"/>
  <c r="H36" i="1"/>
  <c r="H212" i="1"/>
  <c r="H165" i="1"/>
  <c r="H142" i="1"/>
  <c r="H182" i="1"/>
  <c r="H179" i="1"/>
  <c r="H76" i="1"/>
  <c r="H59" i="1"/>
  <c r="H128" i="1"/>
  <c r="H183" i="1"/>
  <c r="H99" i="1"/>
  <c r="H161" i="1"/>
  <c r="H58" i="1"/>
  <c r="H208" i="1"/>
  <c r="H151" i="1"/>
  <c r="H90" i="1"/>
  <c r="H120" i="1"/>
  <c r="H16" i="1"/>
  <c r="H172" i="1"/>
  <c r="H40" i="1"/>
  <c r="H43" i="1"/>
  <c r="H137" i="1"/>
  <c r="H148" i="1"/>
  <c r="H67" i="1"/>
  <c r="H35" i="1"/>
  <c r="H92" i="1"/>
  <c r="H187" i="1"/>
  <c r="H140" i="1"/>
  <c r="H33" i="1"/>
  <c r="H74" i="1"/>
  <c r="H98" i="1"/>
  <c r="H75" i="1"/>
  <c r="H62" i="1"/>
  <c r="H27" i="1"/>
  <c r="H30" i="1"/>
  <c r="H64" i="1"/>
  <c r="H116" i="1"/>
  <c r="H44" i="1"/>
  <c r="H117" i="1"/>
  <c r="H21" i="1"/>
  <c r="H57" i="1"/>
  <c r="H17" i="1"/>
  <c r="H168" i="1"/>
  <c r="H197" i="1"/>
  <c r="H178" i="1"/>
  <c r="H18" i="1"/>
  <c r="H89" i="1"/>
  <c r="H174" i="1"/>
  <c r="H150" i="1"/>
  <c r="H19" i="1"/>
  <c r="H147" i="1"/>
  <c r="H24" i="1"/>
  <c r="H53" i="1"/>
  <c r="H194" i="1"/>
  <c r="H169" i="1"/>
  <c r="H95" i="1"/>
  <c r="H29" i="1"/>
  <c r="H56" i="1"/>
  <c r="H85" i="1"/>
  <c r="H193" i="1"/>
  <c r="H129" i="1"/>
  <c r="H38" i="1"/>
  <c r="H42" i="1"/>
  <c r="H130" i="1"/>
  <c r="H195" i="1"/>
  <c r="H162" i="1"/>
  <c r="H31" i="1"/>
  <c r="F192" i="1"/>
  <c r="F115" i="1"/>
  <c r="F110" i="1"/>
  <c r="F72" i="1"/>
  <c r="F211" i="1"/>
  <c r="F111" i="1"/>
  <c r="F87" i="1"/>
  <c r="F91" i="1"/>
  <c r="F203" i="1"/>
  <c r="F171" i="1"/>
  <c r="F69" i="1"/>
  <c r="F25" i="1"/>
  <c r="F155" i="1"/>
  <c r="F177" i="1"/>
  <c r="F206" i="1"/>
  <c r="F160" i="1"/>
  <c r="F166" i="1"/>
  <c r="F123" i="1"/>
  <c r="F189" i="1"/>
  <c r="F134" i="1"/>
  <c r="F132" i="1"/>
  <c r="F82" i="1"/>
  <c r="F34" i="1"/>
  <c r="F73" i="1"/>
  <c r="F37" i="1"/>
  <c r="F209" i="1"/>
  <c r="F107" i="1"/>
  <c r="F22" i="1"/>
  <c r="F181" i="1"/>
  <c r="F126" i="1"/>
  <c r="F170" i="1"/>
  <c r="F153" i="1"/>
  <c r="F46" i="1"/>
  <c r="F146" i="1"/>
  <c r="F94" i="1"/>
  <c r="F100" i="1"/>
  <c r="F133" i="1"/>
  <c r="F32" i="1"/>
  <c r="F96" i="1"/>
  <c r="F104" i="1"/>
  <c r="F60" i="1"/>
  <c r="F97" i="1"/>
  <c r="F51" i="1"/>
  <c r="F156" i="1"/>
  <c r="F204" i="1"/>
  <c r="F202" i="1"/>
  <c r="F114" i="1"/>
  <c r="F159" i="1"/>
  <c r="F152" i="1"/>
  <c r="F77" i="1"/>
  <c r="F41" i="1"/>
  <c r="F118" i="1"/>
  <c r="F122" i="1"/>
  <c r="F121" i="1"/>
  <c r="F145" i="1"/>
  <c r="F205" i="1"/>
  <c r="F50" i="1"/>
  <c r="F81" i="1"/>
  <c r="F163" i="1"/>
  <c r="F186" i="1"/>
  <c r="F125" i="1"/>
  <c r="F191" i="1"/>
  <c r="F78" i="1"/>
  <c r="F86" i="1"/>
  <c r="F112" i="1"/>
  <c r="F158" i="1"/>
  <c r="F201" i="1"/>
  <c r="F198" i="1"/>
  <c r="F84" i="1"/>
  <c r="F68" i="1"/>
  <c r="F149" i="1"/>
  <c r="F136" i="1"/>
  <c r="F108" i="1"/>
  <c r="F28" i="1"/>
  <c r="F66" i="1"/>
  <c r="F26" i="1"/>
  <c r="F80" i="1"/>
  <c r="F185" i="1"/>
  <c r="F138" i="1"/>
  <c r="F180" i="1"/>
  <c r="F83" i="1"/>
  <c r="F127" i="1"/>
  <c r="F199" i="1"/>
  <c r="F109" i="1"/>
  <c r="F143" i="1"/>
  <c r="F39" i="1"/>
  <c r="F65" i="1"/>
  <c r="F105" i="1"/>
  <c r="F176" i="1"/>
  <c r="F47" i="1"/>
  <c r="F154" i="1"/>
  <c r="F20" i="1"/>
  <c r="F144" i="1"/>
  <c r="F54" i="1"/>
  <c r="F48" i="1"/>
  <c r="F173" i="1"/>
  <c r="F210" i="1"/>
  <c r="F88" i="1"/>
  <c r="F102" i="1"/>
  <c r="F139" i="1"/>
  <c r="F200" i="1"/>
  <c r="F63" i="1"/>
  <c r="F135" i="1"/>
  <c r="F207" i="1"/>
  <c r="F190" i="1"/>
  <c r="F164" i="1"/>
  <c r="F61" i="1"/>
  <c r="F106" i="1"/>
  <c r="F175" i="1"/>
  <c r="F141" i="1"/>
  <c r="F103" i="1"/>
  <c r="F52" i="1"/>
  <c r="F101" i="1"/>
  <c r="F79" i="1"/>
  <c r="F119" i="1"/>
  <c r="F113" i="1"/>
  <c r="F124" i="1"/>
  <c r="F71" i="1"/>
  <c r="F184" i="1"/>
  <c r="F70" i="1"/>
  <c r="F196" i="1"/>
  <c r="F131" i="1"/>
  <c r="F188" i="1"/>
  <c r="F93" i="1"/>
  <c r="F23" i="1"/>
  <c r="F45" i="1"/>
  <c r="F157" i="1"/>
  <c r="F36" i="1"/>
  <c r="F212" i="1"/>
  <c r="F165" i="1"/>
  <c r="F142" i="1"/>
  <c r="F182" i="1"/>
  <c r="F179" i="1"/>
  <c r="F76" i="1"/>
  <c r="F59" i="1"/>
  <c r="F128" i="1"/>
  <c r="F183" i="1"/>
  <c r="F99" i="1"/>
  <c r="F161" i="1"/>
  <c r="F58" i="1"/>
  <c r="F208" i="1"/>
  <c r="F151" i="1"/>
  <c r="F90" i="1"/>
  <c r="F120" i="1"/>
  <c r="F16" i="1"/>
  <c r="F172" i="1"/>
  <c r="F40" i="1"/>
  <c r="F43" i="1"/>
  <c r="F137" i="1"/>
  <c r="F148" i="1"/>
  <c r="F67" i="1"/>
  <c r="F35" i="1"/>
  <c r="F92" i="1"/>
  <c r="F187" i="1"/>
  <c r="F140" i="1"/>
  <c r="F33" i="1"/>
  <c r="F74" i="1"/>
  <c r="F98" i="1"/>
  <c r="F75" i="1"/>
  <c r="F62" i="1"/>
  <c r="F27" i="1"/>
  <c r="F30" i="1"/>
  <c r="F64" i="1"/>
  <c r="F116" i="1"/>
  <c r="F44" i="1"/>
  <c r="F117" i="1"/>
  <c r="F21" i="1"/>
  <c r="F57" i="1"/>
  <c r="F17" i="1"/>
  <c r="F168" i="1"/>
  <c r="F197" i="1"/>
  <c r="F178" i="1"/>
  <c r="F18" i="1"/>
  <c r="F89" i="1"/>
  <c r="F174" i="1"/>
  <c r="F150" i="1"/>
  <c r="F19" i="1"/>
  <c r="F147" i="1"/>
  <c r="F24" i="1"/>
  <c r="F53" i="1"/>
  <c r="F194" i="1"/>
  <c r="F169" i="1"/>
  <c r="F95" i="1"/>
  <c r="F29" i="1"/>
  <c r="F56" i="1"/>
  <c r="F85" i="1"/>
  <c r="F193" i="1"/>
  <c r="F129" i="1"/>
  <c r="F38" i="1"/>
  <c r="F42" i="1"/>
  <c r="F130" i="1"/>
  <c r="F195" i="1"/>
  <c r="F162" i="1"/>
  <c r="F31" i="1"/>
  <c r="P192" i="1"/>
  <c r="P115" i="1"/>
  <c r="P110" i="1"/>
  <c r="P72" i="1"/>
  <c r="P211" i="1"/>
  <c r="P111" i="1"/>
  <c r="P87" i="1"/>
  <c r="P91" i="1"/>
  <c r="P203" i="1"/>
  <c r="P171" i="1"/>
  <c r="P69" i="1"/>
  <c r="P25" i="1"/>
  <c r="P155" i="1"/>
  <c r="P177" i="1"/>
  <c r="P206" i="1"/>
  <c r="P160" i="1"/>
  <c r="P166" i="1"/>
  <c r="P123" i="1"/>
  <c r="P189" i="1"/>
  <c r="P134" i="1"/>
  <c r="P132" i="1"/>
  <c r="P82" i="1"/>
  <c r="P34" i="1"/>
  <c r="P73" i="1"/>
  <c r="P37" i="1"/>
  <c r="P209" i="1"/>
  <c r="P107" i="1"/>
  <c r="P22" i="1"/>
  <c r="P181" i="1"/>
  <c r="P126" i="1"/>
  <c r="P170" i="1"/>
  <c r="P153" i="1"/>
  <c r="P46" i="1"/>
  <c r="P146" i="1"/>
  <c r="P94" i="1"/>
  <c r="P100" i="1"/>
  <c r="P133" i="1"/>
  <c r="P32" i="1"/>
  <c r="P96" i="1"/>
  <c r="P104" i="1"/>
  <c r="P60" i="1"/>
  <c r="P97" i="1"/>
  <c r="P51" i="1"/>
  <c r="P156" i="1"/>
  <c r="P204" i="1"/>
  <c r="P202" i="1"/>
  <c r="P114" i="1"/>
  <c r="P159" i="1"/>
  <c r="P152" i="1"/>
  <c r="P77" i="1"/>
  <c r="P41" i="1"/>
  <c r="P118" i="1"/>
  <c r="P122" i="1"/>
  <c r="P121" i="1"/>
  <c r="P145" i="1"/>
  <c r="P205" i="1"/>
  <c r="P50" i="1"/>
  <c r="P81" i="1"/>
  <c r="P163" i="1"/>
  <c r="P186" i="1"/>
  <c r="P125" i="1"/>
  <c r="P191" i="1"/>
  <c r="P78" i="1"/>
  <c r="P86" i="1"/>
  <c r="P112" i="1"/>
  <c r="P158" i="1"/>
  <c r="P201" i="1"/>
  <c r="P198" i="1"/>
  <c r="P84" i="1"/>
  <c r="P68" i="1"/>
  <c r="P149" i="1"/>
  <c r="P136" i="1"/>
  <c r="P108" i="1"/>
  <c r="P28" i="1"/>
  <c r="P66" i="1"/>
  <c r="P26" i="1"/>
  <c r="P80" i="1"/>
  <c r="P185" i="1"/>
  <c r="P138" i="1"/>
  <c r="P180" i="1"/>
  <c r="P83" i="1"/>
  <c r="P127" i="1"/>
  <c r="P199" i="1"/>
  <c r="P109" i="1"/>
  <c r="P143" i="1"/>
  <c r="P39" i="1"/>
  <c r="P65" i="1"/>
  <c r="P105" i="1"/>
  <c r="P176" i="1"/>
  <c r="P47" i="1"/>
  <c r="P154" i="1"/>
  <c r="P20" i="1"/>
  <c r="P144" i="1"/>
  <c r="P54" i="1"/>
  <c r="P48" i="1"/>
  <c r="P173" i="1"/>
  <c r="P210" i="1"/>
  <c r="P88" i="1"/>
  <c r="P102" i="1"/>
  <c r="P139" i="1"/>
  <c r="P200" i="1"/>
  <c r="P63" i="1"/>
  <c r="P135" i="1"/>
  <c r="P207" i="1"/>
  <c r="P190" i="1"/>
  <c r="P164" i="1"/>
  <c r="P61" i="1"/>
  <c r="P106" i="1"/>
  <c r="P175" i="1"/>
  <c r="P141" i="1"/>
  <c r="P103" i="1"/>
  <c r="P52" i="1"/>
  <c r="P101" i="1"/>
  <c r="P79" i="1"/>
  <c r="P119" i="1"/>
  <c r="P113" i="1"/>
  <c r="P124" i="1"/>
  <c r="P71" i="1"/>
  <c r="P184" i="1"/>
  <c r="P70" i="1"/>
  <c r="P196" i="1"/>
  <c r="P131" i="1"/>
  <c r="P188" i="1"/>
  <c r="P93" i="1"/>
  <c r="P23" i="1"/>
  <c r="P45" i="1"/>
  <c r="P157" i="1"/>
  <c r="P36" i="1"/>
  <c r="P212" i="1"/>
  <c r="P165" i="1"/>
  <c r="P142" i="1"/>
  <c r="P182" i="1"/>
  <c r="P179" i="1"/>
  <c r="P76" i="1"/>
  <c r="P59" i="1"/>
  <c r="P128" i="1"/>
  <c r="P183" i="1"/>
  <c r="P99" i="1"/>
  <c r="P161" i="1"/>
  <c r="P58" i="1"/>
  <c r="P208" i="1"/>
  <c r="P151" i="1"/>
  <c r="P90" i="1"/>
  <c r="P120" i="1"/>
  <c r="P172" i="1"/>
  <c r="P40" i="1"/>
  <c r="P43" i="1"/>
  <c r="P137" i="1"/>
  <c r="P148" i="1"/>
  <c r="P67" i="1"/>
  <c r="P35" i="1"/>
  <c r="P92" i="1"/>
  <c r="P187" i="1"/>
  <c r="P140" i="1"/>
  <c r="P33" i="1"/>
  <c r="P74" i="1"/>
  <c r="P98" i="1"/>
  <c r="P75" i="1"/>
  <c r="P62" i="1"/>
  <c r="P27" i="1"/>
  <c r="P30" i="1"/>
  <c r="P64" i="1"/>
  <c r="P116" i="1"/>
  <c r="P44" i="1"/>
  <c r="P117" i="1"/>
  <c r="P21" i="1"/>
  <c r="P57" i="1"/>
  <c r="P17" i="1"/>
  <c r="P168" i="1"/>
  <c r="P197" i="1"/>
  <c r="P178" i="1"/>
  <c r="P18" i="1"/>
  <c r="P89" i="1"/>
  <c r="P174" i="1"/>
  <c r="P150" i="1"/>
  <c r="P19" i="1"/>
  <c r="P147" i="1"/>
  <c r="P24" i="1"/>
  <c r="P53" i="1"/>
  <c r="P194" i="1"/>
  <c r="P169" i="1"/>
  <c r="P95" i="1"/>
  <c r="P29" i="1"/>
  <c r="P56" i="1"/>
  <c r="P85" i="1"/>
  <c r="P193" i="1"/>
  <c r="P129" i="1"/>
  <c r="P38" i="1"/>
  <c r="P42" i="1"/>
  <c r="P130" i="1"/>
  <c r="P195" i="1"/>
  <c r="P162" i="1"/>
  <c r="P31" i="1"/>
  <c r="J192" i="1"/>
  <c r="J115" i="1"/>
  <c r="J110" i="1"/>
  <c r="J72" i="1"/>
  <c r="J211" i="1"/>
  <c r="J111" i="1"/>
  <c r="J87" i="1"/>
  <c r="J91" i="1"/>
  <c r="J203" i="1"/>
  <c r="J171" i="1"/>
  <c r="J69" i="1"/>
  <c r="J25" i="1"/>
  <c r="J155" i="1"/>
  <c r="J177" i="1"/>
  <c r="J206" i="1"/>
  <c r="J160" i="1"/>
  <c r="J166" i="1"/>
  <c r="J123" i="1"/>
  <c r="J189" i="1"/>
  <c r="J134" i="1"/>
  <c r="J132" i="1"/>
  <c r="J82" i="1"/>
  <c r="J34" i="1"/>
  <c r="J73" i="1"/>
  <c r="J37" i="1"/>
  <c r="J209" i="1"/>
  <c r="J107" i="1"/>
  <c r="J22" i="1"/>
  <c r="J181" i="1"/>
  <c r="J126" i="1"/>
  <c r="J170" i="1"/>
  <c r="J153" i="1"/>
  <c r="J46" i="1"/>
  <c r="J146" i="1"/>
  <c r="J94" i="1"/>
  <c r="J100" i="1"/>
  <c r="J133" i="1"/>
  <c r="J32" i="1"/>
  <c r="J96" i="1"/>
  <c r="J104" i="1"/>
  <c r="J60" i="1"/>
  <c r="J97" i="1"/>
  <c r="J51" i="1"/>
  <c r="J156" i="1"/>
  <c r="J204" i="1"/>
  <c r="J202" i="1"/>
  <c r="J114" i="1"/>
  <c r="J159" i="1"/>
  <c r="J152" i="1"/>
  <c r="J77" i="1"/>
  <c r="J41" i="1"/>
  <c r="J118" i="1"/>
  <c r="J122" i="1"/>
  <c r="J121" i="1"/>
  <c r="J145" i="1"/>
  <c r="J205" i="1"/>
  <c r="J50" i="1"/>
  <c r="J81" i="1"/>
  <c r="J163" i="1"/>
  <c r="J186" i="1"/>
  <c r="J125" i="1"/>
  <c r="J191" i="1"/>
  <c r="J78" i="1"/>
  <c r="J86" i="1"/>
  <c r="J112" i="1"/>
  <c r="J158" i="1"/>
  <c r="J201" i="1"/>
  <c r="J198" i="1"/>
  <c r="J84" i="1"/>
  <c r="J68" i="1"/>
  <c r="J149" i="1"/>
  <c r="J136" i="1"/>
  <c r="J108" i="1"/>
  <c r="J28" i="1"/>
  <c r="J66" i="1"/>
  <c r="J26" i="1"/>
  <c r="J80" i="1"/>
  <c r="J185" i="1"/>
  <c r="J138" i="1"/>
  <c r="J180" i="1"/>
  <c r="J83" i="1"/>
  <c r="J127" i="1"/>
  <c r="J199" i="1"/>
  <c r="J109" i="1"/>
  <c r="J143" i="1"/>
  <c r="J39" i="1"/>
  <c r="J65" i="1"/>
  <c r="J105" i="1"/>
  <c r="J176" i="1"/>
  <c r="J47" i="1"/>
  <c r="J154" i="1"/>
  <c r="J20" i="1"/>
  <c r="J144" i="1"/>
  <c r="J54" i="1"/>
  <c r="J48" i="1"/>
  <c r="J173" i="1"/>
  <c r="J210" i="1"/>
  <c r="J88" i="1"/>
  <c r="J102" i="1"/>
  <c r="J139" i="1"/>
  <c r="J200" i="1"/>
  <c r="J63" i="1"/>
  <c r="J135" i="1"/>
  <c r="J207" i="1"/>
  <c r="J190" i="1"/>
  <c r="J164" i="1"/>
  <c r="J61" i="1"/>
  <c r="J106" i="1"/>
  <c r="J175" i="1"/>
  <c r="J141" i="1"/>
  <c r="J103" i="1"/>
  <c r="J52" i="1"/>
  <c r="J101" i="1"/>
  <c r="J79" i="1"/>
  <c r="J119" i="1"/>
  <c r="J113" i="1"/>
  <c r="J124" i="1"/>
  <c r="J71" i="1"/>
  <c r="J184" i="1"/>
  <c r="J70" i="1"/>
  <c r="J196" i="1"/>
  <c r="J131" i="1"/>
  <c r="J188" i="1"/>
  <c r="J93" i="1"/>
  <c r="J23" i="1"/>
  <c r="J45" i="1"/>
  <c r="J157" i="1"/>
  <c r="J36" i="1"/>
  <c r="J212" i="1"/>
  <c r="J165" i="1"/>
  <c r="J142" i="1"/>
  <c r="J182" i="1"/>
  <c r="J179" i="1"/>
  <c r="J76" i="1"/>
  <c r="J59" i="1"/>
  <c r="J128" i="1"/>
  <c r="J183" i="1"/>
  <c r="J99" i="1"/>
  <c r="J161" i="1"/>
  <c r="J58" i="1"/>
  <c r="J208" i="1"/>
  <c r="J151" i="1"/>
  <c r="J90" i="1"/>
  <c r="J120" i="1"/>
  <c r="J16" i="1"/>
  <c r="J172" i="1"/>
  <c r="J40" i="1"/>
  <c r="J43" i="1"/>
  <c r="J137" i="1"/>
  <c r="J148" i="1"/>
  <c r="J67" i="1"/>
  <c r="J35" i="1"/>
  <c r="J92" i="1"/>
  <c r="J187" i="1"/>
  <c r="J140" i="1"/>
  <c r="J33" i="1"/>
  <c r="J74" i="1"/>
  <c r="J98" i="1"/>
  <c r="J75" i="1"/>
  <c r="J62" i="1"/>
  <c r="J27" i="1"/>
  <c r="J30" i="1"/>
  <c r="J64" i="1"/>
  <c r="J116" i="1"/>
  <c r="J44" i="1"/>
  <c r="J117" i="1"/>
  <c r="J21" i="1"/>
  <c r="J57" i="1"/>
  <c r="J17" i="1"/>
  <c r="J168" i="1"/>
  <c r="J197" i="1"/>
  <c r="J178" i="1"/>
  <c r="J18" i="1"/>
  <c r="J89" i="1"/>
  <c r="J174" i="1"/>
  <c r="J150" i="1"/>
  <c r="J19" i="1"/>
  <c r="J147" i="1"/>
  <c r="J24" i="1"/>
  <c r="J53" i="1"/>
  <c r="J194" i="1"/>
  <c r="J169" i="1"/>
  <c r="J95" i="1"/>
  <c r="J29" i="1"/>
  <c r="J56" i="1"/>
  <c r="J85" i="1"/>
  <c r="J193" i="1"/>
  <c r="J129" i="1"/>
  <c r="J38" i="1"/>
  <c r="J42" i="1"/>
  <c r="J130" i="1"/>
  <c r="J195" i="1"/>
  <c r="J162" i="1"/>
  <c r="J31" i="1"/>
  <c r="D192" i="1"/>
  <c r="D115" i="1"/>
  <c r="D110" i="1"/>
  <c r="D72" i="1"/>
  <c r="D211" i="1"/>
  <c r="D111" i="1"/>
  <c r="D87" i="1"/>
  <c r="D91" i="1"/>
  <c r="D203" i="1"/>
  <c r="D171" i="1"/>
  <c r="D69" i="1"/>
  <c r="D25" i="1"/>
  <c r="D155" i="1"/>
  <c r="D177" i="1"/>
  <c r="D206" i="1"/>
  <c r="D160" i="1"/>
  <c r="D166" i="1"/>
  <c r="D123" i="1"/>
  <c r="D189" i="1"/>
  <c r="D134" i="1"/>
  <c r="D132" i="1"/>
  <c r="D82" i="1"/>
  <c r="D34" i="1"/>
  <c r="D73" i="1"/>
  <c r="D37" i="1"/>
  <c r="D209" i="1"/>
  <c r="D107" i="1"/>
  <c r="D22" i="1"/>
  <c r="D181" i="1"/>
  <c r="D126" i="1"/>
  <c r="D170" i="1"/>
  <c r="D153" i="1"/>
  <c r="D46" i="1"/>
  <c r="D146" i="1"/>
  <c r="D94" i="1"/>
  <c r="D100" i="1"/>
  <c r="D133" i="1"/>
  <c r="D32" i="1"/>
  <c r="D96" i="1"/>
  <c r="D104" i="1"/>
  <c r="D60" i="1"/>
  <c r="D97" i="1"/>
  <c r="D51" i="1"/>
  <c r="D156" i="1"/>
  <c r="D204" i="1"/>
  <c r="D202" i="1"/>
  <c r="D114" i="1"/>
  <c r="D159" i="1"/>
  <c r="D152" i="1"/>
  <c r="D77" i="1"/>
  <c r="D41" i="1"/>
  <c r="D118" i="1"/>
  <c r="D122" i="1"/>
  <c r="D121" i="1"/>
  <c r="D145" i="1"/>
  <c r="D205" i="1"/>
  <c r="D50" i="1"/>
  <c r="D81" i="1"/>
  <c r="D163" i="1"/>
  <c r="D186" i="1"/>
  <c r="D125" i="1"/>
  <c r="D191" i="1"/>
  <c r="D78" i="1"/>
  <c r="D86" i="1"/>
  <c r="D112" i="1"/>
  <c r="D158" i="1"/>
  <c r="D201" i="1"/>
  <c r="D198" i="1"/>
  <c r="D84" i="1"/>
  <c r="D68" i="1"/>
  <c r="D149" i="1"/>
  <c r="D136" i="1"/>
  <c r="D108" i="1"/>
  <c r="D28" i="1"/>
  <c r="D66" i="1"/>
  <c r="D26" i="1"/>
  <c r="D80" i="1"/>
  <c r="D185" i="1"/>
  <c r="D138" i="1"/>
  <c r="D180" i="1"/>
  <c r="D83" i="1"/>
  <c r="D127" i="1"/>
  <c r="D199" i="1"/>
  <c r="D109" i="1"/>
  <c r="D143" i="1"/>
  <c r="D39" i="1"/>
  <c r="D65" i="1"/>
  <c r="D105" i="1"/>
  <c r="D176" i="1"/>
  <c r="D47" i="1"/>
  <c r="D154" i="1"/>
  <c r="D20" i="1"/>
  <c r="D144" i="1"/>
  <c r="D54" i="1"/>
  <c r="D48" i="1"/>
  <c r="D173" i="1"/>
  <c r="D210" i="1"/>
  <c r="D88" i="1"/>
  <c r="D102" i="1"/>
  <c r="D139" i="1"/>
  <c r="D200" i="1"/>
  <c r="D63" i="1"/>
  <c r="D135" i="1"/>
  <c r="D207" i="1"/>
  <c r="D190" i="1"/>
  <c r="D164" i="1"/>
  <c r="D61" i="1"/>
  <c r="D106" i="1"/>
  <c r="D175" i="1"/>
  <c r="D141" i="1"/>
  <c r="D103" i="1"/>
  <c r="D52" i="1"/>
  <c r="D101" i="1"/>
  <c r="D79" i="1"/>
  <c r="D119" i="1"/>
  <c r="D113" i="1"/>
  <c r="D124" i="1"/>
  <c r="D71" i="1"/>
  <c r="D184" i="1"/>
  <c r="D70" i="1"/>
  <c r="D196" i="1"/>
  <c r="D131" i="1"/>
  <c r="D188" i="1"/>
  <c r="D93" i="1"/>
  <c r="D23" i="1"/>
  <c r="D45" i="1"/>
  <c r="D157" i="1"/>
  <c r="D36" i="1"/>
  <c r="D212" i="1"/>
  <c r="D165" i="1"/>
  <c r="D142" i="1"/>
  <c r="D182" i="1"/>
  <c r="D179" i="1"/>
  <c r="D76" i="1"/>
  <c r="D59" i="1"/>
  <c r="D128" i="1"/>
  <c r="D183" i="1"/>
  <c r="D99" i="1"/>
  <c r="D161" i="1"/>
  <c r="D58" i="1"/>
  <c r="D208" i="1"/>
  <c r="D151" i="1"/>
  <c r="D90" i="1"/>
  <c r="D120" i="1"/>
  <c r="D172" i="1"/>
  <c r="D40" i="1"/>
  <c r="D43" i="1"/>
  <c r="D137" i="1"/>
  <c r="D148" i="1"/>
  <c r="D67" i="1"/>
  <c r="D35" i="1"/>
  <c r="D92" i="1"/>
  <c r="D187" i="1"/>
  <c r="D140" i="1"/>
  <c r="D33" i="1"/>
  <c r="D74" i="1"/>
  <c r="D98" i="1"/>
  <c r="D75" i="1"/>
  <c r="D62" i="1"/>
  <c r="D27" i="1"/>
  <c r="D30" i="1"/>
  <c r="D64" i="1"/>
  <c r="D116" i="1"/>
  <c r="D44" i="1"/>
  <c r="D117" i="1"/>
  <c r="D21" i="1"/>
  <c r="D57" i="1"/>
  <c r="D17" i="1"/>
  <c r="D168" i="1"/>
  <c r="D197" i="1"/>
  <c r="D178" i="1"/>
  <c r="D18" i="1"/>
  <c r="D89" i="1"/>
  <c r="D174" i="1"/>
  <c r="D150" i="1"/>
  <c r="D19" i="1"/>
  <c r="D147" i="1"/>
  <c r="D24" i="1"/>
  <c r="D53" i="1"/>
  <c r="D194" i="1"/>
  <c r="D169" i="1"/>
  <c r="D95" i="1"/>
  <c r="D29" i="1"/>
  <c r="D56" i="1"/>
  <c r="D85" i="1"/>
  <c r="D193" i="1"/>
  <c r="D129" i="1"/>
  <c r="D38" i="1"/>
  <c r="D42" i="1"/>
  <c r="D130" i="1"/>
  <c r="D195" i="1"/>
  <c r="D162" i="1"/>
  <c r="D3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D6CEFA-68D9-4B5A-9756-DF9EB1071226}" keepAlive="1" name="Query - gradebook2" description="Connection to the 'gradebook2' query in the workbook." type="5" refreshedVersion="0" background="1" saveData="1">
    <dbPr connection="Provider=Microsoft.Mashup.OleDb.1;Data Source=$Workbook$;Location=gradebook2;Extended Properties=&quot;&quot;" command="SELECT * FROM [gradebook2]"/>
  </connection>
</connections>
</file>

<file path=xl/sharedStrings.xml><?xml version="1.0" encoding="utf-8"?>
<sst xmlns="http://schemas.openxmlformats.org/spreadsheetml/2006/main" count="636" uniqueCount="72">
  <si>
    <t>-</t>
  </si>
  <si>
    <t>61293W</t>
  </si>
  <si>
    <t>Ensimmäinen pääsääntö, sisäenergia ja entalpia (Viikkosykli 2)</t>
  </si>
  <si>
    <t xml:space="preserve">MyCo-tehtävät </t>
  </si>
  <si>
    <t>Paketti 3</t>
  </si>
  <si>
    <t>pisteet</t>
  </si>
  <si>
    <t>osuus</t>
  </si>
  <si>
    <t>Nollas pääsääntö ja lämpötila (Viikkosykli 1)</t>
  </si>
  <si>
    <t>Paketti 1</t>
  </si>
  <si>
    <t>Paketti 2</t>
  </si>
  <si>
    <t xml:space="preserve">Osuus </t>
  </si>
  <si>
    <t>Toinen pääsääntö ja entropia (Viikkosykli 3)</t>
  </si>
  <si>
    <t>Opiskelutaidot</t>
  </si>
  <si>
    <t>Osuus vertaisarvioinnin pisteistä</t>
  </si>
  <si>
    <t>Perusall</t>
  </si>
  <si>
    <t>Perusosa</t>
  </si>
  <si>
    <t>Laaja osa</t>
  </si>
  <si>
    <t>maksimista</t>
  </si>
  <si>
    <t>Videot</t>
  </si>
  <si>
    <t>Osuus</t>
  </si>
  <si>
    <t/>
  </si>
  <si>
    <t>Ongelmat</t>
  </si>
  <si>
    <t>Ongelmat 1</t>
  </si>
  <si>
    <t>Ongelmat 2</t>
  </si>
  <si>
    <t>Ongelmat 3</t>
  </si>
  <si>
    <t>Opno.</t>
  </si>
  <si>
    <t>max</t>
  </si>
  <si>
    <t xml:space="preserve">Osuudet kokonaispisteistä: </t>
  </si>
  <si>
    <t>Perusall &amp;</t>
  </si>
  <si>
    <t>videot:</t>
  </si>
  <si>
    <t>MyCot:</t>
  </si>
  <si>
    <t>Ongelmat:</t>
  </si>
  <si>
    <t>Primetime:</t>
  </si>
  <si>
    <t>Paketti 4</t>
  </si>
  <si>
    <t>Gibbsin energia ja faasitasapaino (Viikkosykli 4)</t>
  </si>
  <si>
    <t>Viikko ongelmat</t>
  </si>
  <si>
    <t>perusosa</t>
  </si>
  <si>
    <t>laaja osa</t>
  </si>
  <si>
    <t>Paketti 5</t>
  </si>
  <si>
    <t>Paketti 6</t>
  </si>
  <si>
    <t>Kemiallinen potentiaali ja aktiivisuus (Viikkosykli 5)</t>
  </si>
  <si>
    <t>Kemiallinen tasapaino (Viikkosykli 6)</t>
  </si>
  <si>
    <t>Paketti 7</t>
  </si>
  <si>
    <t>Ongelmat 4</t>
  </si>
  <si>
    <t>Ongelmat 5</t>
  </si>
  <si>
    <t>Ongelmat 6</t>
  </si>
  <si>
    <t>Kurssin kyselyt</t>
  </si>
  <si>
    <t>Olit arvioinut itseäsi selvästi liian kriittisesti. Korjasin arviointiasi ylöspäin.</t>
  </si>
  <si>
    <t>Olit vähän liian avokätinen arvioinnissasi. Korjasin aviointiasi vähän alaspäin.</t>
  </si>
  <si>
    <t>Olit vähän liian tiukka arvioinnissasi. Korjasin sitä vähän ylöspäin.</t>
  </si>
  <si>
    <t>Olit arvionut omaa osaamistasi selkeästi yläkanttiin saamiesi pisteiden valossa. Korjasin arviointiasi alaspäin.</t>
  </si>
  <si>
    <t>II-periodin itsearviointi</t>
  </si>
  <si>
    <t>Kommentti:</t>
  </si>
  <si>
    <t>III-periodin itsearviointi</t>
  </si>
  <si>
    <t>Oma</t>
  </si>
  <si>
    <t>Korjattu</t>
  </si>
  <si>
    <t xml:space="preserve">Oma </t>
  </si>
  <si>
    <t>Kokonais-</t>
  </si>
  <si>
    <t>Arvosana</t>
  </si>
  <si>
    <t>Alku</t>
  </si>
  <si>
    <t>Väli</t>
  </si>
  <si>
    <t>Loppu-</t>
  </si>
  <si>
    <t>testi</t>
  </si>
  <si>
    <t>kysely</t>
  </si>
  <si>
    <t>Arvosanarajat</t>
  </si>
  <si>
    <t>&lt;45</t>
  </si>
  <si>
    <t>Selitykset ja huomiot:</t>
  </si>
  <si>
    <t>- * = Toinen itsearviointi tekemättä</t>
  </si>
  <si>
    <r>
      <t xml:space="preserve">- Arvosana laskettu seuraavasti: </t>
    </r>
    <r>
      <rPr>
        <sz val="11"/>
        <color rgb="FFFF0000"/>
        <rFont val="Arial"/>
        <family val="2"/>
      </rPr>
      <t xml:space="preserve">Arvosana = Perusall-lukupaketit ja opetusvideot (15 %) + MyCo-tehtävät (10 %) + Viikko-ongelmat sekä vertais- ja itsearviointi (25 - 35 %)  + Primetime-sessiot (10 %) + Itsearviointi (40 %)
</t>
    </r>
  </si>
  <si>
    <r>
      <t>-  Korjatut itsearvioinnit merkat</t>
    </r>
    <r>
      <rPr>
        <sz val="11"/>
        <color theme="1"/>
        <rFont val="Arial"/>
        <family val="2"/>
      </rPr>
      <t xml:space="preserve">tu </t>
    </r>
    <r>
      <rPr>
        <sz val="11"/>
        <color rgb="FFFF0000"/>
        <rFont val="Arial"/>
        <family val="2"/>
      </rPr>
      <t xml:space="preserve">punaisella. </t>
    </r>
    <r>
      <rPr>
        <sz val="11"/>
        <rFont val="Arial"/>
        <family val="2"/>
      </rPr>
      <t>Korjausten perässä on lyhyt selitys korjaukselle kommenttina. Korjaukset perustuvat ongelmien pohjalta laskettuihin arvosanaennusteisiin.</t>
    </r>
  </si>
  <si>
    <t>Termodynamiikka-kurssin arvosanat</t>
  </si>
  <si>
    <t>Lauri Partanen 14.3.2024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</si>
</sst>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2">
    <font>
      <sz val="11"/>
      <color theme="1"/>
      <name val="Arial Unicode MS"/>
    </font>
    <font>
      <b/>
      <i/>
      <sz val="16"/>
      <color theme="1"/>
      <name val="Arial Unicode MS"/>
    </font>
    <font>
      <b/>
      <i/>
      <u/>
      <sz val="11"/>
      <color theme="1"/>
      <name val="Arial Unicode MS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Arial Unicode MS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Arial Unicode MS"/>
    </font>
    <font>
      <sz val="11"/>
      <color theme="1"/>
      <name val="Arial Unicode MS"/>
    </font>
    <font>
      <b/>
      <sz val="11"/>
      <color theme="1"/>
      <name val="Calibri"/>
      <family val="2"/>
      <scheme val="minor"/>
    </font>
    <font>
      <sz val="11"/>
      <color rgb="FFFF0000"/>
      <name val="Arial Unicode MS"/>
    </font>
    <font>
      <sz val="8"/>
      <color theme="1"/>
      <name val="Arial Unicode MS"/>
    </font>
    <font>
      <sz val="8"/>
      <name val="Arial Unicode MS"/>
    </font>
    <font>
      <sz val="11"/>
      <name val="Arial Unicode MS"/>
    </font>
    <font>
      <b/>
      <sz val="11"/>
      <name val="Arial Unicode MS"/>
    </font>
    <font>
      <b/>
      <sz val="8"/>
      <color theme="1"/>
      <name val="Arial Unicode MS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  <xf numFmtId="43" fontId="9" fillId="0" borderId="0" applyFont="0" applyFill="0" applyBorder="0" applyAlignment="0" applyProtection="0"/>
  </cellStyleXfs>
  <cellXfs count="275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49" fontId="4" fillId="2" borderId="4" xfId="0" applyNumberFormat="1" applyFont="1" applyFill="1" applyBorder="1"/>
    <xf numFmtId="0" fontId="0" fillId="2" borderId="5" xfId="0" applyFill="1" applyBorder="1"/>
    <xf numFmtId="0" fontId="4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49" fontId="4" fillId="3" borderId="4" xfId="0" applyNumberFormat="1" applyFont="1" applyFill="1" applyBorder="1"/>
    <xf numFmtId="0" fontId="0" fillId="3" borderId="5" xfId="0" applyFill="1" applyBorder="1"/>
    <xf numFmtId="0" fontId="4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4" borderId="2" xfId="0" applyFont="1" applyFill="1" applyBorder="1"/>
    <xf numFmtId="0" fontId="0" fillId="4" borderId="0" xfId="0" applyFill="1" applyBorder="1"/>
    <xf numFmtId="0" fontId="3" fillId="4" borderId="0" xfId="0" applyFont="1" applyFill="1" applyBorder="1"/>
    <xf numFmtId="0" fontId="6" fillId="4" borderId="0" xfId="0" applyFont="1" applyFill="1" applyBorder="1"/>
    <xf numFmtId="49" fontId="6" fillId="4" borderId="9" xfId="0" applyNumberFormat="1" applyFont="1" applyFill="1" applyBorder="1"/>
    <xf numFmtId="0" fontId="3" fillId="3" borderId="0" xfId="0" applyFont="1" applyFill="1" applyBorder="1"/>
    <xf numFmtId="0" fontId="3" fillId="2" borderId="0" xfId="0" applyFont="1" applyFill="1" applyBorder="1"/>
    <xf numFmtId="49" fontId="4" fillId="2" borderId="0" xfId="0" applyNumberFormat="1" applyFont="1" applyFill="1" applyBorder="1"/>
    <xf numFmtId="0" fontId="0" fillId="2" borderId="0" xfId="0" applyFill="1" applyBorder="1"/>
    <xf numFmtId="49" fontId="0" fillId="2" borderId="0" xfId="0" applyNumberFormat="1" applyFill="1" applyBorder="1"/>
    <xf numFmtId="0" fontId="4" fillId="2" borderId="0" xfId="0" applyFont="1" applyFill="1" applyBorder="1"/>
    <xf numFmtId="164" fontId="0" fillId="5" borderId="4" xfId="0" applyNumberFormat="1" applyFill="1" applyBorder="1"/>
    <xf numFmtId="164" fontId="0" fillId="5" borderId="0" xfId="0" applyNumberFormat="1" applyFill="1" applyBorder="1"/>
    <xf numFmtId="2" fontId="0" fillId="5" borderId="0" xfId="0" applyNumberFormat="1" applyFill="1" applyBorder="1"/>
    <xf numFmtId="164" fontId="0" fillId="2" borderId="0" xfId="0" applyNumberFormat="1" applyFill="1" applyBorder="1"/>
    <xf numFmtId="2" fontId="0" fillId="2" borderId="0" xfId="0" applyNumberFormat="1" applyFill="1" applyBorder="1"/>
    <xf numFmtId="2" fontId="0" fillId="2" borderId="5" xfId="0" applyNumberFormat="1" applyFill="1" applyBorder="1"/>
    <xf numFmtId="164" fontId="0" fillId="5" borderId="12" xfId="0" applyNumberFormat="1" applyFill="1" applyBorder="1"/>
    <xf numFmtId="164" fontId="0" fillId="5" borderId="9" xfId="0" applyNumberFormat="1" applyFill="1" applyBorder="1"/>
    <xf numFmtId="2" fontId="0" fillId="5" borderId="9" xfId="0" applyNumberFormat="1" applyFill="1" applyBorder="1"/>
    <xf numFmtId="164" fontId="0" fillId="2" borderId="9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3" fillId="6" borderId="0" xfId="0" applyFont="1" applyFill="1" applyBorder="1"/>
    <xf numFmtId="0" fontId="3" fillId="6" borderId="5" xfId="0" applyFont="1" applyFill="1" applyBorder="1"/>
    <xf numFmtId="0" fontId="4" fillId="6" borderId="0" xfId="0" applyFont="1" applyFill="1" applyBorder="1"/>
    <xf numFmtId="0" fontId="0" fillId="6" borderId="5" xfId="0" applyFill="1" applyBorder="1"/>
    <xf numFmtId="49" fontId="4" fillId="6" borderId="0" xfId="0" applyNumberFormat="1" applyFont="1" applyFill="1" applyBorder="1"/>
    <xf numFmtId="0" fontId="4" fillId="6" borderId="5" xfId="0" applyFont="1" applyFill="1" applyBorder="1"/>
    <xf numFmtId="0" fontId="3" fillId="6" borderId="7" xfId="0" applyFont="1" applyFill="1" applyBorder="1"/>
    <xf numFmtId="0" fontId="3" fillId="6" borderId="8" xfId="0" applyFont="1" applyFill="1" applyBorder="1"/>
    <xf numFmtId="49" fontId="4" fillId="3" borderId="0" xfId="0" applyNumberFormat="1" applyFont="1" applyFill="1" applyBorder="1"/>
    <xf numFmtId="0" fontId="3" fillId="6" borderId="1" xfId="0" applyFont="1" applyFill="1" applyBorder="1"/>
    <xf numFmtId="0" fontId="3" fillId="6" borderId="4" xfId="0" applyFont="1" applyFill="1" applyBorder="1"/>
    <xf numFmtId="0" fontId="4" fillId="6" borderId="4" xfId="0" applyFont="1" applyFill="1" applyBorder="1"/>
    <xf numFmtId="0" fontId="0" fillId="6" borderId="0" xfId="0" applyFill="1" applyBorder="1"/>
    <xf numFmtId="49" fontId="0" fillId="6" borderId="0" xfId="0" applyNumberFormat="1" applyFill="1" applyBorder="1"/>
    <xf numFmtId="49" fontId="4" fillId="6" borderId="4" xfId="0" applyNumberFormat="1" applyFont="1" applyFill="1" applyBorder="1"/>
    <xf numFmtId="0" fontId="3" fillId="6" borderId="6" xfId="0" applyFont="1" applyFill="1" applyBorder="1"/>
    <xf numFmtId="164" fontId="0" fillId="7" borderId="4" xfId="0" applyNumberFormat="1" applyFill="1" applyBorder="1"/>
    <xf numFmtId="2" fontId="0" fillId="7" borderId="0" xfId="0" applyNumberFormat="1" applyFill="1" applyBorder="1"/>
    <xf numFmtId="164" fontId="0" fillId="6" borderId="0" xfId="0" applyNumberFormat="1" applyFill="1" applyBorder="1"/>
    <xf numFmtId="2" fontId="0" fillId="6" borderId="0" xfId="0" applyNumberFormat="1" applyFill="1" applyBorder="1"/>
    <xf numFmtId="1" fontId="0" fillId="6" borderId="0" xfId="0" applyNumberFormat="1" applyFill="1" applyBorder="1"/>
    <xf numFmtId="2" fontId="0" fillId="6" borderId="5" xfId="0" applyNumberFormat="1" applyFill="1" applyBorder="1"/>
    <xf numFmtId="164" fontId="0" fillId="7" borderId="12" xfId="0" applyNumberFormat="1" applyFill="1" applyBorder="1"/>
    <xf numFmtId="2" fontId="0" fillId="7" borderId="9" xfId="0" applyNumberFormat="1" applyFill="1" applyBorder="1"/>
    <xf numFmtId="164" fontId="0" fillId="6" borderId="9" xfId="0" applyNumberFormat="1" applyFill="1" applyBorder="1"/>
    <xf numFmtId="2" fontId="0" fillId="6" borderId="9" xfId="0" applyNumberFormat="1" applyFill="1" applyBorder="1"/>
    <xf numFmtId="1" fontId="0" fillId="6" borderId="9" xfId="0" applyNumberFormat="1" applyFill="1" applyBorder="1"/>
    <xf numFmtId="2" fontId="0" fillId="6" borderId="10" xfId="0" applyNumberFormat="1" applyFill="1" applyBorder="1"/>
    <xf numFmtId="0" fontId="0" fillId="3" borderId="0" xfId="0" applyFill="1" applyBorder="1"/>
    <xf numFmtId="49" fontId="0" fillId="3" borderId="0" xfId="0" applyNumberFormat="1" applyFill="1" applyBorder="1"/>
    <xf numFmtId="0" fontId="4" fillId="3" borderId="0" xfId="0" applyFont="1" applyFill="1" applyBorder="1"/>
    <xf numFmtId="164" fontId="0" fillId="8" borderId="4" xfId="0" applyNumberFormat="1" applyFill="1" applyBorder="1"/>
    <xf numFmtId="2" fontId="0" fillId="8" borderId="0" xfId="0" applyNumberFormat="1" applyFill="1" applyBorder="1"/>
    <xf numFmtId="164" fontId="0" fillId="3" borderId="0" xfId="0" applyNumberFormat="1" applyFill="1" applyBorder="1"/>
    <xf numFmtId="2" fontId="0" fillId="3" borderId="0" xfId="0" applyNumberFormat="1" applyFill="1" applyBorder="1"/>
    <xf numFmtId="2" fontId="0" fillId="3" borderId="5" xfId="0" applyNumberFormat="1" applyFill="1" applyBorder="1"/>
    <xf numFmtId="164" fontId="0" fillId="8" borderId="12" xfId="0" applyNumberFormat="1" applyFill="1" applyBorder="1"/>
    <xf numFmtId="2" fontId="0" fillId="8" borderId="9" xfId="0" applyNumberFormat="1" applyFill="1" applyBorder="1"/>
    <xf numFmtId="164" fontId="0" fillId="3" borderId="9" xfId="0" applyNumberFormat="1" applyFill="1" applyBorder="1"/>
    <xf numFmtId="2" fontId="0" fillId="3" borderId="9" xfId="0" applyNumberFormat="1" applyFill="1" applyBorder="1"/>
    <xf numFmtId="2" fontId="0" fillId="3" borderId="10" xfId="0" applyNumberFormat="1" applyFill="1" applyBorder="1"/>
    <xf numFmtId="0" fontId="3" fillId="4" borderId="7" xfId="0" applyFont="1" applyFill="1" applyBorder="1"/>
    <xf numFmtId="0" fontId="5" fillId="4" borderId="7" xfId="0" applyFont="1" applyFill="1" applyBorder="1"/>
    <xf numFmtId="0" fontId="3" fillId="4" borderId="1" xfId="0" applyFont="1" applyFill="1" applyBorder="1"/>
    <xf numFmtId="0" fontId="3" fillId="4" borderId="4" xfId="0" applyFont="1" applyFill="1" applyBorder="1"/>
    <xf numFmtId="0" fontId="6" fillId="4" borderId="4" xfId="0" applyFont="1" applyFill="1" applyBorder="1"/>
    <xf numFmtId="49" fontId="6" fillId="4" borderId="12" xfId="0" applyNumberFormat="1" applyFont="1" applyFill="1" applyBorder="1"/>
    <xf numFmtId="0" fontId="3" fillId="4" borderId="6" xfId="0" applyFont="1" applyFill="1" applyBorder="1"/>
    <xf numFmtId="2" fontId="0" fillId="9" borderId="4" xfId="0" applyNumberFormat="1" applyFill="1" applyBorder="1"/>
    <xf numFmtId="2" fontId="0" fillId="9" borderId="0" xfId="0" applyNumberFormat="1" applyFill="1" applyBorder="1"/>
    <xf numFmtId="2" fontId="0" fillId="4" borderId="0" xfId="0" applyNumberFormat="1" applyFill="1" applyBorder="1"/>
    <xf numFmtId="2" fontId="0" fillId="9" borderId="12" xfId="0" applyNumberFormat="1" applyFill="1" applyBorder="1"/>
    <xf numFmtId="2" fontId="0" fillId="9" borderId="9" xfId="0" applyNumberFormat="1" applyFill="1" applyBorder="1"/>
    <xf numFmtId="2" fontId="0" fillId="4" borderId="9" xfId="0" applyNumberFormat="1" applyFill="1" applyBorder="1"/>
    <xf numFmtId="0" fontId="8" fillId="0" borderId="0" xfId="0" applyFont="1"/>
    <xf numFmtId="0" fontId="0" fillId="0" borderId="0" xfId="0" applyFont="1"/>
    <xf numFmtId="0" fontId="6" fillId="4" borderId="2" xfId="0" applyFont="1" applyFill="1" applyBorder="1"/>
    <xf numFmtId="0" fontId="7" fillId="4" borderId="0" xfId="0" applyFont="1" applyFill="1" applyBorder="1"/>
    <xf numFmtId="2" fontId="0" fillId="11" borderId="0" xfId="0" applyNumberFormat="1" applyFill="1" applyBorder="1"/>
    <xf numFmtId="2" fontId="0" fillId="11" borderId="9" xfId="0" applyNumberFormat="1" applyFill="1" applyBorder="1"/>
    <xf numFmtId="0" fontId="5" fillId="0" borderId="0" xfId="0" applyFont="1"/>
    <xf numFmtId="0" fontId="3" fillId="11" borderId="1" xfId="0" applyFont="1" applyFill="1" applyBorder="1"/>
    <xf numFmtId="0" fontId="3" fillId="11" borderId="2" xfId="0" applyFont="1" applyFill="1" applyBorder="1"/>
    <xf numFmtId="0" fontId="3" fillId="11" borderId="3" xfId="0" applyFont="1" applyFill="1" applyBorder="1"/>
    <xf numFmtId="0" fontId="3" fillId="11" borderId="4" xfId="0" applyFont="1" applyFill="1" applyBorder="1"/>
    <xf numFmtId="0" fontId="3" fillId="11" borderId="0" xfId="0" applyFont="1" applyFill="1"/>
    <xf numFmtId="0" fontId="3" fillId="11" borderId="5" xfId="0" applyFont="1" applyFill="1" applyBorder="1"/>
    <xf numFmtId="0" fontId="4" fillId="11" borderId="4" xfId="0" applyFont="1" applyFill="1" applyBorder="1"/>
    <xf numFmtId="0" fontId="0" fillId="11" borderId="0" xfId="0" applyFill="1"/>
    <xf numFmtId="49" fontId="0" fillId="11" borderId="0" xfId="0" applyNumberFormat="1" applyFill="1"/>
    <xf numFmtId="0" fontId="0" fillId="11" borderId="5" xfId="0" applyFill="1" applyBorder="1"/>
    <xf numFmtId="49" fontId="4" fillId="11" borderId="4" xfId="0" applyNumberFormat="1" applyFont="1" applyFill="1" applyBorder="1"/>
    <xf numFmtId="49" fontId="4" fillId="11" borderId="0" xfId="0" applyNumberFormat="1" applyFont="1" applyFill="1"/>
    <xf numFmtId="0" fontId="4" fillId="11" borderId="0" xfId="0" applyFont="1" applyFill="1"/>
    <xf numFmtId="0" fontId="4" fillId="11" borderId="5" xfId="0" applyFont="1" applyFill="1" applyBorder="1"/>
    <xf numFmtId="0" fontId="3" fillId="4" borderId="9" xfId="0" applyFont="1" applyFill="1" applyBorder="1"/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4" fillId="12" borderId="13" xfId="0" applyFont="1" applyFill="1" applyBorder="1"/>
    <xf numFmtId="0" fontId="14" fillId="12" borderId="14" xfId="0" applyFont="1" applyFill="1" applyBorder="1"/>
    <xf numFmtId="0" fontId="15" fillId="12" borderId="15" xfId="0" applyFont="1" applyFill="1" applyBorder="1"/>
    <xf numFmtId="0" fontId="15" fillId="12" borderId="11" xfId="0" applyFont="1" applyFill="1" applyBorder="1"/>
    <xf numFmtId="0" fontId="14" fillId="12" borderId="13" xfId="0" applyNumberFormat="1" applyFont="1" applyFill="1" applyBorder="1"/>
    <xf numFmtId="0" fontId="14" fillId="12" borderId="14" xfId="0" applyNumberFormat="1" applyFont="1" applyFill="1" applyBorder="1"/>
    <xf numFmtId="0" fontId="14" fillId="12" borderId="0" xfId="0" applyNumberFormat="1" applyFont="1" applyFill="1"/>
    <xf numFmtId="0" fontId="14" fillId="12" borderId="15" xfId="0" applyFont="1" applyFill="1" applyBorder="1"/>
    <xf numFmtId="0" fontId="3" fillId="13" borderId="1" xfId="0" applyFont="1" applyFill="1" applyBorder="1"/>
    <xf numFmtId="0" fontId="3" fillId="13" borderId="2" xfId="0" applyFont="1" applyFill="1" applyBorder="1"/>
    <xf numFmtId="0" fontId="3" fillId="13" borderId="4" xfId="0" applyFont="1" applyFill="1" applyBorder="1"/>
    <xf numFmtId="0" fontId="3" fillId="13" borderId="0" xfId="0" applyFont="1" applyFill="1"/>
    <xf numFmtId="0" fontId="3" fillId="13" borderId="0" xfId="0" applyFont="1" applyFill="1" applyBorder="1"/>
    <xf numFmtId="49" fontId="4" fillId="13" borderId="4" xfId="0" applyNumberFormat="1" applyFont="1" applyFill="1" applyBorder="1"/>
    <xf numFmtId="49" fontId="4" fillId="13" borderId="0" xfId="0" applyNumberFormat="1" applyFont="1" applyFill="1"/>
    <xf numFmtId="0" fontId="0" fillId="13" borderId="0" xfId="0" applyFill="1"/>
    <xf numFmtId="49" fontId="0" fillId="13" borderId="0" xfId="0" applyNumberFormat="1" applyFill="1"/>
    <xf numFmtId="0" fontId="0" fillId="13" borderId="0" xfId="0" applyFill="1" applyBorder="1"/>
    <xf numFmtId="0" fontId="4" fillId="13" borderId="0" xfId="0" applyFont="1" applyFill="1"/>
    <xf numFmtId="0" fontId="4" fillId="13" borderId="0" xfId="0" applyFont="1" applyFill="1" applyBorder="1"/>
    <xf numFmtId="0" fontId="3" fillId="13" borderId="7" xfId="0" applyFont="1" applyFill="1" applyBorder="1"/>
    <xf numFmtId="2" fontId="0" fillId="13" borderId="0" xfId="0" applyNumberFormat="1" applyFill="1" applyBorder="1"/>
    <xf numFmtId="2" fontId="0" fillId="13" borderId="9" xfId="0" applyNumberFormat="1" applyFill="1" applyBorder="1"/>
    <xf numFmtId="0" fontId="0" fillId="14" borderId="0" xfId="0" applyFill="1"/>
    <xf numFmtId="2" fontId="0" fillId="14" borderId="0" xfId="0" applyNumberFormat="1" applyFill="1" applyBorder="1"/>
    <xf numFmtId="0" fontId="0" fillId="14" borderId="0" xfId="0" applyFill="1" applyBorder="1"/>
    <xf numFmtId="0" fontId="0" fillId="14" borderId="9" xfId="0" applyFill="1" applyBorder="1"/>
    <xf numFmtId="2" fontId="0" fillId="14" borderId="9" xfId="0" applyNumberFormat="1" applyFill="1" applyBorder="1"/>
    <xf numFmtId="0" fontId="3" fillId="11" borderId="6" xfId="0" applyFont="1" applyFill="1" applyBorder="1"/>
    <xf numFmtId="0" fontId="3" fillId="11" borderId="7" xfId="0" applyFont="1" applyFill="1" applyBorder="1"/>
    <xf numFmtId="0" fontId="0" fillId="10" borderId="1" xfId="0" applyFill="1" applyBorder="1"/>
    <xf numFmtId="2" fontId="0" fillId="10" borderId="0" xfId="0" applyNumberFormat="1" applyFill="1" applyBorder="1"/>
    <xf numFmtId="0" fontId="0" fillId="10" borderId="4" xfId="0" applyFill="1" applyBorder="1"/>
    <xf numFmtId="0" fontId="0" fillId="10" borderId="12" xfId="0" applyFill="1" applyBorder="1"/>
    <xf numFmtId="2" fontId="0" fillId="10" borderId="9" xfId="0" applyNumberFormat="1" applyFill="1" applyBorder="1"/>
    <xf numFmtId="0" fontId="3" fillId="15" borderId="1" xfId="0" applyFont="1" applyFill="1" applyBorder="1"/>
    <xf numFmtId="0" fontId="3" fillId="15" borderId="2" xfId="0" applyFont="1" applyFill="1" applyBorder="1"/>
    <xf numFmtId="0" fontId="3" fillId="15" borderId="3" xfId="0" applyFont="1" applyFill="1" applyBorder="1"/>
    <xf numFmtId="0" fontId="3" fillId="15" borderId="4" xfId="0" applyFont="1" applyFill="1" applyBorder="1"/>
    <xf numFmtId="0" fontId="3" fillId="15" borderId="0" xfId="0" applyFont="1" applyFill="1"/>
    <xf numFmtId="0" fontId="3" fillId="15" borderId="5" xfId="0" applyFont="1" applyFill="1" applyBorder="1"/>
    <xf numFmtId="49" fontId="4" fillId="15" borderId="4" xfId="0" applyNumberFormat="1" applyFont="1" applyFill="1" applyBorder="1"/>
    <xf numFmtId="0" fontId="0" fillId="15" borderId="0" xfId="0" applyFill="1"/>
    <xf numFmtId="49" fontId="0" fillId="15" borderId="0" xfId="0" applyNumberFormat="1" applyFill="1"/>
    <xf numFmtId="0" fontId="0" fillId="15" borderId="5" xfId="0" applyFill="1" applyBorder="1"/>
    <xf numFmtId="49" fontId="4" fillId="15" borderId="0" xfId="0" applyNumberFormat="1" applyFont="1" applyFill="1"/>
    <xf numFmtId="0" fontId="4" fillId="15" borderId="0" xfId="0" applyFont="1" applyFill="1"/>
    <xf numFmtId="0" fontId="4" fillId="15" borderId="5" xfId="0" applyFont="1" applyFill="1" applyBorder="1"/>
    <xf numFmtId="0" fontId="3" fillId="15" borderId="6" xfId="0" applyFont="1" applyFill="1" applyBorder="1"/>
    <xf numFmtId="0" fontId="3" fillId="15" borderId="7" xfId="0" applyFont="1" applyFill="1" applyBorder="1"/>
    <xf numFmtId="0" fontId="0" fillId="16" borderId="1" xfId="0" applyFill="1" applyBorder="1"/>
    <xf numFmtId="2" fontId="0" fillId="16" borderId="2" xfId="0" applyNumberFormat="1" applyFill="1" applyBorder="1"/>
    <xf numFmtId="0" fontId="0" fillId="16" borderId="4" xfId="0" applyFill="1" applyBorder="1"/>
    <xf numFmtId="2" fontId="0" fillId="16" borderId="0" xfId="0" applyNumberFormat="1" applyFill="1" applyBorder="1"/>
    <xf numFmtId="0" fontId="0" fillId="16" borderId="12" xfId="0" applyFill="1" applyBorder="1"/>
    <xf numFmtId="2" fontId="0" fillId="16" borderId="9" xfId="0" applyNumberFormat="1" applyFill="1" applyBorder="1"/>
    <xf numFmtId="2" fontId="0" fillId="15" borderId="0" xfId="0" applyNumberFormat="1" applyFill="1" applyBorder="1"/>
    <xf numFmtId="2" fontId="0" fillId="15" borderId="9" xfId="0" applyNumberFormat="1" applyFill="1" applyBorder="1"/>
    <xf numFmtId="0" fontId="5" fillId="17" borderId="1" xfId="0" applyFont="1" applyFill="1" applyBorder="1"/>
    <xf numFmtId="0" fontId="5" fillId="17" borderId="2" xfId="0" applyFont="1" applyFill="1" applyBorder="1"/>
    <xf numFmtId="0" fontId="5" fillId="17" borderId="3" xfId="0" applyFont="1" applyFill="1" applyBorder="1"/>
    <xf numFmtId="0" fontId="5" fillId="17" borderId="4" xfId="0" applyFont="1" applyFill="1" applyBorder="1"/>
    <xf numFmtId="0" fontId="5" fillId="17" borderId="0" xfId="0" applyFont="1" applyFill="1" applyBorder="1"/>
    <xf numFmtId="0" fontId="5" fillId="17" borderId="5" xfId="0" applyFont="1" applyFill="1" applyBorder="1"/>
    <xf numFmtId="49" fontId="5" fillId="17" borderId="0" xfId="0" applyNumberFormat="1" applyFont="1" applyFill="1" applyBorder="1"/>
    <xf numFmtId="49" fontId="5" fillId="17" borderId="5" xfId="0" applyNumberFormat="1" applyFont="1" applyFill="1" applyBorder="1"/>
    <xf numFmtId="2" fontId="5" fillId="17" borderId="6" xfId="0" applyNumberFormat="1" applyFont="1" applyFill="1" applyBorder="1"/>
    <xf numFmtId="2" fontId="5" fillId="17" borderId="7" xfId="0" applyNumberFormat="1" applyFont="1" applyFill="1" applyBorder="1"/>
    <xf numFmtId="2" fontId="5" fillId="17" borderId="8" xfId="0" applyNumberFormat="1" applyFont="1" applyFill="1" applyBorder="1"/>
    <xf numFmtId="2" fontId="0" fillId="18" borderId="4" xfId="0" applyNumberFormat="1" applyFill="1" applyBorder="1"/>
    <xf numFmtId="2" fontId="0" fillId="18" borderId="0" xfId="0" applyNumberFormat="1" applyFont="1" applyFill="1" applyBorder="1"/>
    <xf numFmtId="2" fontId="0" fillId="18" borderId="12" xfId="0" applyNumberFormat="1" applyFill="1" applyBorder="1"/>
    <xf numFmtId="2" fontId="0" fillId="18" borderId="9" xfId="0" applyNumberFormat="1" applyFont="1" applyFill="1" applyBorder="1"/>
    <xf numFmtId="2" fontId="0" fillId="17" borderId="0" xfId="0" applyNumberFormat="1" applyFill="1" applyBorder="1"/>
    <xf numFmtId="2" fontId="0" fillId="17" borderId="5" xfId="0" applyNumberFormat="1" applyFill="1" applyBorder="1"/>
    <xf numFmtId="2" fontId="0" fillId="17" borderId="9" xfId="0" applyNumberFormat="1" applyFill="1" applyBorder="1"/>
    <xf numFmtId="2" fontId="0" fillId="17" borderId="10" xfId="0" applyNumberFormat="1" applyFill="1" applyBorder="1"/>
    <xf numFmtId="0" fontId="0" fillId="18" borderId="1" xfId="0" applyFill="1" applyBorder="1"/>
    <xf numFmtId="0" fontId="0" fillId="18" borderId="2" xfId="0" applyFill="1" applyBorder="1"/>
    <xf numFmtId="0" fontId="0" fillId="18" borderId="2" xfId="0" applyNumberFormat="1" applyFill="1" applyBorder="1"/>
    <xf numFmtId="0" fontId="0" fillId="18" borderId="3" xfId="0" applyFill="1" applyBorder="1"/>
    <xf numFmtId="0" fontId="0" fillId="18" borderId="4" xfId="0" applyFill="1" applyBorder="1"/>
    <xf numFmtId="0" fontId="0" fillId="18" borderId="0" xfId="0" applyFill="1" applyBorder="1"/>
    <xf numFmtId="0" fontId="0" fillId="18" borderId="0" xfId="0" applyNumberFormat="1" applyFill="1" applyBorder="1"/>
    <xf numFmtId="0" fontId="0" fillId="18" borderId="5" xfId="0" applyFill="1" applyBorder="1"/>
    <xf numFmtId="0" fontId="0" fillId="18" borderId="12" xfId="0" applyFill="1" applyBorder="1"/>
    <xf numFmtId="0" fontId="0" fillId="18" borderId="9" xfId="0" applyFill="1" applyBorder="1"/>
    <xf numFmtId="0" fontId="0" fillId="18" borderId="9" xfId="0" applyNumberFormat="1" applyFill="1" applyBorder="1"/>
    <xf numFmtId="0" fontId="0" fillId="18" borderId="10" xfId="0" applyFill="1" applyBorder="1"/>
    <xf numFmtId="0" fontId="0" fillId="17" borderId="1" xfId="0" applyFill="1" applyBorder="1"/>
    <xf numFmtId="0" fontId="0" fillId="17" borderId="2" xfId="0" applyFill="1" applyBorder="1"/>
    <xf numFmtId="0" fontId="3" fillId="17" borderId="4" xfId="0" applyFont="1" applyFill="1" applyBorder="1"/>
    <xf numFmtId="0" fontId="0" fillId="17" borderId="4" xfId="0" applyFill="1" applyBorder="1"/>
    <xf numFmtId="165" fontId="3" fillId="17" borderId="6" xfId="5" applyNumberFormat="1" applyFont="1" applyFill="1" applyBorder="1"/>
    <xf numFmtId="165" fontId="10" fillId="17" borderId="7" xfId="5" applyNumberFormat="1" applyFont="1" applyFill="1" applyBorder="1"/>
    <xf numFmtId="165" fontId="10" fillId="17" borderId="8" xfId="5" applyNumberFormat="1" applyFont="1" applyFill="1" applyBorder="1"/>
    <xf numFmtId="0" fontId="12" fillId="17" borderId="5" xfId="0" applyFont="1" applyFill="1" applyBorder="1" applyAlignment="1">
      <alignment wrapText="1"/>
    </xf>
    <xf numFmtId="2" fontId="0" fillId="17" borderId="4" xfId="0" applyNumberFormat="1" applyFill="1" applyBorder="1"/>
    <xf numFmtId="0" fontId="12" fillId="17" borderId="5" xfId="0" applyNumberFormat="1" applyFont="1" applyFill="1" applyBorder="1" applyAlignment="1">
      <alignment wrapText="1"/>
    </xf>
    <xf numFmtId="2" fontId="11" fillId="17" borderId="0" xfId="0" applyNumberFormat="1" applyFont="1" applyFill="1" applyBorder="1"/>
    <xf numFmtId="0" fontId="13" fillId="17" borderId="5" xfId="0" applyNumberFormat="1" applyFont="1" applyFill="1" applyBorder="1" applyAlignment="1">
      <alignment wrapText="1"/>
    </xf>
    <xf numFmtId="2" fontId="0" fillId="17" borderId="12" xfId="0" applyNumberFormat="1" applyFill="1" applyBorder="1"/>
    <xf numFmtId="0" fontId="12" fillId="17" borderId="10" xfId="0" applyNumberFormat="1" applyFont="1" applyFill="1" applyBorder="1" applyAlignment="1">
      <alignment wrapText="1"/>
    </xf>
    <xf numFmtId="0" fontId="0" fillId="12" borderId="4" xfId="0" applyFill="1" applyBorder="1"/>
    <xf numFmtId="165" fontId="10" fillId="12" borderId="6" xfId="5" applyNumberFormat="1" applyFont="1" applyFill="1" applyBorder="1"/>
    <xf numFmtId="165" fontId="10" fillId="12" borderId="7" xfId="5" applyNumberFormat="1" applyFont="1" applyFill="1" applyBorder="1"/>
    <xf numFmtId="0" fontId="12" fillId="12" borderId="8" xfId="0" applyFont="1" applyFill="1" applyBorder="1" applyAlignment="1">
      <alignment wrapText="1"/>
    </xf>
    <xf numFmtId="0" fontId="0" fillId="17" borderId="3" xfId="0" applyFill="1" applyBorder="1" applyAlignment="1">
      <alignment wrapText="1"/>
    </xf>
    <xf numFmtId="2" fontId="14" fillId="17" borderId="0" xfId="0" applyNumberFormat="1" applyFont="1" applyFill="1" applyBorder="1"/>
    <xf numFmtId="0" fontId="12" fillId="17" borderId="10" xfId="0" applyFont="1" applyFill="1" applyBorder="1" applyAlignment="1">
      <alignment wrapText="1"/>
    </xf>
    <xf numFmtId="0" fontId="5" fillId="12" borderId="1" xfId="0" applyFont="1" applyFill="1" applyBorder="1"/>
    <xf numFmtId="0" fontId="5" fillId="12" borderId="2" xfId="0" applyFont="1" applyFill="1" applyBorder="1"/>
    <xf numFmtId="0" fontId="16" fillId="12" borderId="3" xfId="0" applyFont="1" applyFill="1" applyBorder="1" applyAlignment="1">
      <alignment wrapText="1"/>
    </xf>
    <xf numFmtId="0" fontId="5" fillId="12" borderId="4" xfId="0" applyFont="1" applyFill="1" applyBorder="1"/>
    <xf numFmtId="0" fontId="5" fillId="12" borderId="0" xfId="0" applyFont="1" applyFill="1" applyBorder="1"/>
    <xf numFmtId="0" fontId="16" fillId="12" borderId="5" xfId="0" applyFont="1" applyFill="1" applyBorder="1" applyAlignment="1">
      <alignment wrapText="1"/>
    </xf>
    <xf numFmtId="0" fontId="5" fillId="12" borderId="5" xfId="0" applyFont="1" applyFill="1" applyBorder="1" applyAlignment="1">
      <alignment wrapText="1"/>
    </xf>
    <xf numFmtId="49" fontId="5" fillId="17" borderId="4" xfId="0" applyNumberFormat="1" applyFont="1" applyFill="1" applyBorder="1"/>
    <xf numFmtId="0" fontId="15" fillId="12" borderId="1" xfId="0" applyFont="1" applyFill="1" applyBorder="1"/>
    <xf numFmtId="0" fontId="15" fillId="12" borderId="3" xfId="0" applyFont="1" applyFill="1" applyBorder="1"/>
    <xf numFmtId="0" fontId="15" fillId="12" borderId="4" xfId="0" applyFont="1" applyFill="1" applyBorder="1"/>
    <xf numFmtId="0" fontId="15" fillId="12" borderId="5" xfId="0" applyFont="1" applyFill="1" applyBorder="1"/>
    <xf numFmtId="0" fontId="5" fillId="12" borderId="5" xfId="0" applyFont="1" applyFill="1" applyBorder="1"/>
    <xf numFmtId="164" fontId="0" fillId="12" borderId="4" xfId="0" applyNumberFormat="1" applyFill="1" applyBorder="1"/>
    <xf numFmtId="164" fontId="0" fillId="12" borderId="12" xfId="0" applyNumberFormat="1" applyFill="1" applyBorder="1"/>
    <xf numFmtId="0" fontId="5" fillId="12" borderId="10" xfId="0" applyFont="1" applyFill="1" applyBorder="1"/>
    <xf numFmtId="0" fontId="5" fillId="0" borderId="0" xfId="0" applyFont="1" applyFill="1" applyBorder="1"/>
    <xf numFmtId="0" fontId="0" fillId="0" borderId="0" xfId="0" applyFill="1"/>
    <xf numFmtId="0" fontId="15" fillId="12" borderId="6" xfId="0" applyFont="1" applyFill="1" applyBorder="1"/>
    <xf numFmtId="0" fontId="15" fillId="12" borderId="8" xfId="0" applyFont="1" applyFill="1" applyBorder="1"/>
    <xf numFmtId="0" fontId="18" fillId="0" borderId="11" xfId="0" applyFont="1" applyBorder="1" applyAlignment="1">
      <alignment horizontal="center"/>
    </xf>
    <xf numFmtId="1" fontId="18" fillId="0" borderId="1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0" xfId="0" applyAlignment="1"/>
    <xf numFmtId="0" fontId="5" fillId="12" borderId="2" xfId="0" applyFont="1" applyFill="1" applyBorder="1" applyAlignment="1"/>
    <xf numFmtId="0" fontId="5" fillId="12" borderId="0" xfId="0" applyFont="1" applyFill="1" applyBorder="1" applyAlignment="1"/>
    <xf numFmtId="165" fontId="10" fillId="12" borderId="7" xfId="5" applyNumberFormat="1" applyFont="1" applyFill="1" applyBorder="1" applyAlignment="1"/>
    <xf numFmtId="0" fontId="0" fillId="17" borderId="0" xfId="0" applyFill="1" applyBorder="1" applyAlignment="1"/>
    <xf numFmtId="2" fontId="0" fillId="17" borderId="0" xfId="0" applyNumberFormat="1" applyFill="1" applyBorder="1" applyAlignment="1"/>
    <xf numFmtId="2" fontId="11" fillId="17" borderId="0" xfId="0" applyNumberFormat="1" applyFont="1" applyFill="1" applyBorder="1" applyAlignment="1"/>
    <xf numFmtId="2" fontId="14" fillId="17" borderId="9" xfId="0" applyNumberFormat="1" applyFont="1" applyFill="1" applyBorder="1" applyAlignment="1"/>
    <xf numFmtId="0" fontId="3" fillId="0" borderId="0" xfId="0" applyFont="1"/>
    <xf numFmtId="0" fontId="0" fillId="0" borderId="0" xfId="0" quotePrefix="1"/>
    <xf numFmtId="0" fontId="12" fillId="0" borderId="0" xfId="0" applyFont="1" applyAlignment="1"/>
    <xf numFmtId="0" fontId="17" fillId="0" borderId="0" xfId="0" quotePrefix="1" applyFont="1" applyAlignment="1"/>
    <xf numFmtId="0" fontId="20" fillId="0" borderId="0" xfId="0" quotePrefix="1" applyFont="1"/>
  </cellXfs>
  <cellStyles count="6">
    <cellStyle name="Comma" xfId="5" builtinId="3"/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CC99FF"/>
      <color rgb="FFCCFF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229"/>
  <sheetViews>
    <sheetView tabSelected="1" workbookViewId="0">
      <selection activeCell="A3" sqref="A3"/>
    </sheetView>
  </sheetViews>
  <sheetFormatPr defaultRowHeight="14.25"/>
  <cols>
    <col min="1" max="1" width="13.75" customWidth="1"/>
    <col min="52" max="53" width="10.375" customWidth="1"/>
    <col min="55" max="55" width="13.25" customWidth="1"/>
    <col min="56" max="56" width="10.875" customWidth="1"/>
    <col min="57" max="57" width="11.375" customWidth="1"/>
    <col min="58" max="61" width="7.625" customWidth="1"/>
    <col min="62" max="62" width="8.125" customWidth="1"/>
    <col min="63" max="63" width="8.125" style="262" customWidth="1"/>
    <col min="64" max="64" width="25.625" style="125" customWidth="1"/>
    <col min="65" max="66" width="8.125" customWidth="1"/>
    <col min="67" max="67" width="25.625" style="127" customWidth="1"/>
    <col min="68" max="68" width="9.625" customWidth="1"/>
    <col min="71" max="71" width="9" style="124"/>
    <col min="75" max="75" width="9.25" customWidth="1"/>
  </cols>
  <sheetData>
    <row r="1" spans="1:71" ht="26.25">
      <c r="A1" s="102" t="s">
        <v>70</v>
      </c>
    </row>
    <row r="2" spans="1:71">
      <c r="A2" t="s">
        <v>71</v>
      </c>
    </row>
    <row r="4" spans="1:71" ht="15">
      <c r="A4" s="108"/>
    </row>
    <row r="5" spans="1:71" ht="15">
      <c r="A5" s="270" t="s">
        <v>66</v>
      </c>
    </row>
    <row r="6" spans="1:71" s="262" customFormat="1">
      <c r="A6" s="273" t="s">
        <v>68</v>
      </c>
      <c r="BL6" s="272"/>
      <c r="BS6" s="272"/>
    </row>
    <row r="7" spans="1:71">
      <c r="A7" s="274" t="s">
        <v>67</v>
      </c>
    </row>
    <row r="8" spans="1:71">
      <c r="A8" s="271" t="s">
        <v>69</v>
      </c>
    </row>
    <row r="11" spans="1:71" ht="15">
      <c r="A11" s="128"/>
      <c r="B11" s="1" t="s">
        <v>7</v>
      </c>
      <c r="C11" s="2"/>
      <c r="D11" s="2"/>
      <c r="E11" s="2"/>
      <c r="F11" s="2"/>
      <c r="G11" s="2"/>
      <c r="H11" s="3"/>
      <c r="I11" s="57" t="s">
        <v>2</v>
      </c>
      <c r="J11" s="46"/>
      <c r="K11" s="46"/>
      <c r="L11" s="46"/>
      <c r="M11" s="46"/>
      <c r="N11" s="47"/>
      <c r="O11" s="12" t="s">
        <v>11</v>
      </c>
      <c r="P11" s="13"/>
      <c r="Q11" s="13"/>
      <c r="R11" s="13"/>
      <c r="S11" s="13"/>
      <c r="T11" s="14"/>
      <c r="U11" s="136" t="s">
        <v>34</v>
      </c>
      <c r="V11" s="137"/>
      <c r="W11" s="137"/>
      <c r="X11" s="137"/>
      <c r="Y11" s="137"/>
      <c r="Z11" s="137"/>
      <c r="AA11" s="137"/>
      <c r="AB11" s="109" t="s">
        <v>40</v>
      </c>
      <c r="AC11" s="110"/>
      <c r="AD11" s="110"/>
      <c r="AE11" s="110"/>
      <c r="AF11" s="110"/>
      <c r="AG11" s="111"/>
      <c r="AH11" s="163" t="s">
        <v>41</v>
      </c>
      <c r="AI11" s="164"/>
      <c r="AJ11" s="164"/>
      <c r="AK11" s="164"/>
      <c r="AL11" s="164"/>
      <c r="AM11" s="165"/>
      <c r="AN11" s="91" t="s">
        <v>12</v>
      </c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104"/>
      <c r="BB11" s="186" t="s">
        <v>27</v>
      </c>
      <c r="BC11" s="187"/>
      <c r="BD11" s="187"/>
      <c r="BE11" s="188"/>
      <c r="BF11" s="186" t="s">
        <v>46</v>
      </c>
      <c r="BG11" s="187"/>
      <c r="BH11" s="187"/>
      <c r="BI11" s="188"/>
      <c r="BJ11" s="238" t="s">
        <v>51</v>
      </c>
      <c r="BK11" s="263"/>
      <c r="BL11" s="240"/>
      <c r="BM11" s="239" t="s">
        <v>53</v>
      </c>
      <c r="BN11" s="239"/>
      <c r="BO11" s="240"/>
      <c r="BP11" s="246" t="s">
        <v>57</v>
      </c>
      <c r="BQ11" s="247" t="s">
        <v>58</v>
      </c>
    </row>
    <row r="12" spans="1:71" ht="15">
      <c r="A12" s="129"/>
      <c r="B12" s="4" t="s">
        <v>3</v>
      </c>
      <c r="C12" s="29"/>
      <c r="D12" s="29"/>
      <c r="E12" s="29" t="s">
        <v>21</v>
      </c>
      <c r="F12" s="29"/>
      <c r="G12" s="29"/>
      <c r="H12" s="5"/>
      <c r="I12" s="58" t="s">
        <v>3</v>
      </c>
      <c r="J12" s="48"/>
      <c r="K12" s="48" t="s">
        <v>21</v>
      </c>
      <c r="L12" s="48"/>
      <c r="M12" s="48"/>
      <c r="N12" s="49"/>
      <c r="O12" s="15" t="s">
        <v>3</v>
      </c>
      <c r="P12" s="28"/>
      <c r="Q12" s="28" t="s">
        <v>21</v>
      </c>
      <c r="R12" s="28"/>
      <c r="S12" s="28"/>
      <c r="T12" s="16"/>
      <c r="U12" s="138" t="s">
        <v>3</v>
      </c>
      <c r="V12" s="139"/>
      <c r="W12" s="139"/>
      <c r="X12" s="139" t="s">
        <v>35</v>
      </c>
      <c r="Y12" s="139"/>
      <c r="Z12" s="139"/>
      <c r="AA12" s="140"/>
      <c r="AB12" s="112" t="s">
        <v>3</v>
      </c>
      <c r="AC12" s="113"/>
      <c r="AD12" s="113" t="s">
        <v>35</v>
      </c>
      <c r="AE12" s="113"/>
      <c r="AF12" s="113"/>
      <c r="AG12" s="114"/>
      <c r="AH12" s="166" t="s">
        <v>3</v>
      </c>
      <c r="AI12" s="167"/>
      <c r="AJ12" s="167" t="s">
        <v>35</v>
      </c>
      <c r="AK12" s="167"/>
      <c r="AL12" s="167"/>
      <c r="AM12" s="168"/>
      <c r="AN12" s="92" t="s">
        <v>13</v>
      </c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 t="s">
        <v>14</v>
      </c>
      <c r="BA12" s="105" t="s">
        <v>18</v>
      </c>
      <c r="BB12" s="189"/>
      <c r="BC12" s="190"/>
      <c r="BD12" s="190"/>
      <c r="BE12" s="191"/>
      <c r="BF12" s="219"/>
      <c r="BG12" s="190"/>
      <c r="BH12" s="190"/>
      <c r="BI12" s="191"/>
      <c r="BJ12" s="241"/>
      <c r="BK12" s="264"/>
      <c r="BL12" s="243"/>
      <c r="BM12" s="242"/>
      <c r="BN12" s="242"/>
      <c r="BO12" s="244"/>
      <c r="BP12" s="248" t="s">
        <v>5</v>
      </c>
      <c r="BQ12" s="249"/>
    </row>
    <row r="13" spans="1:71" ht="15">
      <c r="A13" s="129"/>
      <c r="B13" s="6" t="s">
        <v>8</v>
      </c>
      <c r="C13" s="30" t="s">
        <v>9</v>
      </c>
      <c r="D13" s="31"/>
      <c r="E13" s="32" t="s">
        <v>15</v>
      </c>
      <c r="F13" s="31"/>
      <c r="G13" s="32" t="s">
        <v>16</v>
      </c>
      <c r="H13" s="7"/>
      <c r="I13" s="59" t="s">
        <v>4</v>
      </c>
      <c r="J13" s="60"/>
      <c r="K13" s="61" t="s">
        <v>15</v>
      </c>
      <c r="L13" s="60"/>
      <c r="M13" s="61" t="s">
        <v>16</v>
      </c>
      <c r="N13" s="51"/>
      <c r="O13" s="17" t="s">
        <v>33</v>
      </c>
      <c r="P13" s="76"/>
      <c r="Q13" s="77" t="s">
        <v>15</v>
      </c>
      <c r="R13" s="76"/>
      <c r="S13" s="77" t="s">
        <v>16</v>
      </c>
      <c r="T13" s="18"/>
      <c r="U13" s="141" t="s">
        <v>38</v>
      </c>
      <c r="V13" s="142" t="s">
        <v>39</v>
      </c>
      <c r="W13" s="143"/>
      <c r="X13" s="144" t="s">
        <v>36</v>
      </c>
      <c r="Y13" s="143"/>
      <c r="Z13" s="144" t="s">
        <v>37</v>
      </c>
      <c r="AA13" s="145"/>
      <c r="AB13" s="115" t="s">
        <v>42</v>
      </c>
      <c r="AC13" s="116"/>
      <c r="AD13" s="117" t="s">
        <v>36</v>
      </c>
      <c r="AE13" s="116"/>
      <c r="AF13" s="117" t="s">
        <v>37</v>
      </c>
      <c r="AG13" s="118"/>
      <c r="AH13" s="169" t="s">
        <v>4</v>
      </c>
      <c r="AI13" s="170"/>
      <c r="AJ13" s="171" t="s">
        <v>36</v>
      </c>
      <c r="AK13" s="170"/>
      <c r="AL13" s="171" t="s">
        <v>37</v>
      </c>
      <c r="AM13" s="172"/>
      <c r="AN13" s="93" t="s">
        <v>22</v>
      </c>
      <c r="AO13" s="26"/>
      <c r="AP13" s="26" t="s">
        <v>23</v>
      </c>
      <c r="AQ13" s="26"/>
      <c r="AR13" s="26" t="s">
        <v>24</v>
      </c>
      <c r="AS13" s="26"/>
      <c r="AT13" s="26" t="s">
        <v>43</v>
      </c>
      <c r="AU13" s="26"/>
      <c r="AV13" s="26" t="s">
        <v>44</v>
      </c>
      <c r="AW13" s="26"/>
      <c r="AX13" s="26" t="s">
        <v>45</v>
      </c>
      <c r="AY13" s="26"/>
      <c r="AZ13" s="26" t="s">
        <v>10</v>
      </c>
      <c r="BA13" s="26" t="s">
        <v>19</v>
      </c>
      <c r="BB13" s="189" t="s">
        <v>28</v>
      </c>
      <c r="BC13" s="190"/>
      <c r="BD13" s="190"/>
      <c r="BE13" s="191"/>
      <c r="BF13" s="189"/>
      <c r="BG13" s="190"/>
      <c r="BH13" s="190" t="s">
        <v>61</v>
      </c>
      <c r="BI13" s="191" t="s">
        <v>61</v>
      </c>
      <c r="BJ13" s="241"/>
      <c r="BK13" s="264"/>
      <c r="BL13" s="243"/>
      <c r="BM13" s="242"/>
      <c r="BN13" s="242"/>
      <c r="BO13" s="243"/>
      <c r="BP13" s="248"/>
      <c r="BQ13" s="249"/>
    </row>
    <row r="14" spans="1:71" ht="15">
      <c r="A14" s="130" t="s">
        <v>25</v>
      </c>
      <c r="B14" s="6" t="s">
        <v>5</v>
      </c>
      <c r="C14" s="30" t="s">
        <v>5</v>
      </c>
      <c r="D14" s="31" t="s">
        <v>10</v>
      </c>
      <c r="E14" s="32" t="s">
        <v>5</v>
      </c>
      <c r="F14" s="33" t="s">
        <v>6</v>
      </c>
      <c r="G14" s="32" t="s">
        <v>5</v>
      </c>
      <c r="H14" s="8" t="s">
        <v>6</v>
      </c>
      <c r="I14" s="62" t="s">
        <v>5</v>
      </c>
      <c r="J14" s="52" t="s">
        <v>6</v>
      </c>
      <c r="K14" s="61" t="s">
        <v>5</v>
      </c>
      <c r="L14" s="50" t="s">
        <v>6</v>
      </c>
      <c r="M14" s="61" t="s">
        <v>5</v>
      </c>
      <c r="N14" s="53" t="s">
        <v>6</v>
      </c>
      <c r="O14" s="17" t="s">
        <v>5</v>
      </c>
      <c r="P14" s="56" t="s">
        <v>6</v>
      </c>
      <c r="Q14" s="77" t="s">
        <v>5</v>
      </c>
      <c r="R14" s="78" t="s">
        <v>6</v>
      </c>
      <c r="S14" s="77" t="s">
        <v>5</v>
      </c>
      <c r="T14" s="19" t="s">
        <v>6</v>
      </c>
      <c r="U14" s="141" t="s">
        <v>5</v>
      </c>
      <c r="V14" s="142" t="s">
        <v>5</v>
      </c>
      <c r="W14" s="143" t="s">
        <v>10</v>
      </c>
      <c r="X14" s="144" t="s">
        <v>5</v>
      </c>
      <c r="Y14" s="146" t="s">
        <v>6</v>
      </c>
      <c r="Z14" s="144" t="s">
        <v>5</v>
      </c>
      <c r="AA14" s="147" t="s">
        <v>6</v>
      </c>
      <c r="AB14" s="119" t="s">
        <v>5</v>
      </c>
      <c r="AC14" s="120" t="s">
        <v>6</v>
      </c>
      <c r="AD14" s="117" t="s">
        <v>5</v>
      </c>
      <c r="AE14" s="121" t="s">
        <v>6</v>
      </c>
      <c r="AF14" s="117" t="s">
        <v>5</v>
      </c>
      <c r="AG14" s="122" t="s">
        <v>6</v>
      </c>
      <c r="AH14" s="169" t="s">
        <v>5</v>
      </c>
      <c r="AI14" s="173" t="s">
        <v>6</v>
      </c>
      <c r="AJ14" s="171" t="s">
        <v>5</v>
      </c>
      <c r="AK14" s="174" t="s">
        <v>6</v>
      </c>
      <c r="AL14" s="171" t="s">
        <v>5</v>
      </c>
      <c r="AM14" s="175" t="s">
        <v>6</v>
      </c>
      <c r="AN14" s="94" t="s">
        <v>15</v>
      </c>
      <c r="AO14" s="27" t="s">
        <v>16</v>
      </c>
      <c r="AP14" s="27" t="s">
        <v>15</v>
      </c>
      <c r="AQ14" s="27" t="s">
        <v>16</v>
      </c>
      <c r="AR14" s="27" t="s">
        <v>15</v>
      </c>
      <c r="AS14" s="27" t="s">
        <v>16</v>
      </c>
      <c r="AT14" s="27" t="s">
        <v>15</v>
      </c>
      <c r="AU14" s="27" t="s">
        <v>16</v>
      </c>
      <c r="AV14" s="27" t="s">
        <v>15</v>
      </c>
      <c r="AW14" s="27" t="s">
        <v>16</v>
      </c>
      <c r="AX14" s="27" t="s">
        <v>15</v>
      </c>
      <c r="AY14" s="27" t="s">
        <v>16</v>
      </c>
      <c r="AZ14" s="27" t="s">
        <v>17</v>
      </c>
      <c r="BA14" s="27" t="s">
        <v>17</v>
      </c>
      <c r="BB14" s="189" t="s">
        <v>29</v>
      </c>
      <c r="BC14" s="190" t="s">
        <v>30</v>
      </c>
      <c r="BD14" s="192" t="s">
        <v>31</v>
      </c>
      <c r="BE14" s="193" t="s">
        <v>32</v>
      </c>
      <c r="BF14" s="245" t="s">
        <v>59</v>
      </c>
      <c r="BG14" s="192" t="s">
        <v>60</v>
      </c>
      <c r="BH14" s="190" t="s">
        <v>62</v>
      </c>
      <c r="BI14" s="191" t="s">
        <v>63</v>
      </c>
      <c r="BJ14" s="241" t="s">
        <v>54</v>
      </c>
      <c r="BK14" s="264" t="s">
        <v>55</v>
      </c>
      <c r="BL14" s="244" t="s">
        <v>52</v>
      </c>
      <c r="BM14" s="242" t="s">
        <v>56</v>
      </c>
      <c r="BN14" s="242" t="s">
        <v>55</v>
      </c>
      <c r="BO14" s="244" t="s">
        <v>52</v>
      </c>
      <c r="BP14" s="248"/>
      <c r="BQ14" s="249"/>
    </row>
    <row r="15" spans="1:71" ht="15">
      <c r="A15" s="131" t="s">
        <v>26</v>
      </c>
      <c r="B15" s="9">
        <v>12</v>
      </c>
      <c r="C15" s="10">
        <v>12</v>
      </c>
      <c r="D15" s="10">
        <v>1</v>
      </c>
      <c r="E15" s="10">
        <v>11</v>
      </c>
      <c r="F15" s="10">
        <v>1</v>
      </c>
      <c r="G15" s="10">
        <v>19</v>
      </c>
      <c r="H15" s="11">
        <v>1</v>
      </c>
      <c r="I15" s="63">
        <v>12</v>
      </c>
      <c r="J15" s="54">
        <v>1</v>
      </c>
      <c r="K15" s="54">
        <v>16</v>
      </c>
      <c r="L15" s="54">
        <v>1</v>
      </c>
      <c r="M15" s="54">
        <v>20</v>
      </c>
      <c r="N15" s="55">
        <v>1</v>
      </c>
      <c r="O15" s="20">
        <v>12</v>
      </c>
      <c r="P15" s="21">
        <v>1</v>
      </c>
      <c r="Q15" s="21">
        <v>17</v>
      </c>
      <c r="R15" s="21">
        <v>1</v>
      </c>
      <c r="S15" s="21">
        <v>29</v>
      </c>
      <c r="T15" s="22">
        <v>1</v>
      </c>
      <c r="U15" s="148">
        <v>12</v>
      </c>
      <c r="V15" s="148">
        <v>12</v>
      </c>
      <c r="W15" s="148">
        <v>1</v>
      </c>
      <c r="X15" s="148">
        <v>20</v>
      </c>
      <c r="Y15" s="148">
        <v>1</v>
      </c>
      <c r="Z15" s="148">
        <v>26</v>
      </c>
      <c r="AA15" s="148">
        <v>1</v>
      </c>
      <c r="AB15" s="156">
        <v>12</v>
      </c>
      <c r="AC15" s="157">
        <v>1</v>
      </c>
      <c r="AD15" s="157">
        <v>14</v>
      </c>
      <c r="AE15" s="157">
        <v>1</v>
      </c>
      <c r="AF15" s="157">
        <v>19</v>
      </c>
      <c r="AG15" s="157">
        <v>1</v>
      </c>
      <c r="AH15" s="176">
        <v>12</v>
      </c>
      <c r="AI15" s="177">
        <v>1</v>
      </c>
      <c r="AJ15" s="177">
        <v>13</v>
      </c>
      <c r="AK15" s="177">
        <v>1</v>
      </c>
      <c r="AL15" s="177">
        <v>20</v>
      </c>
      <c r="AM15" s="177">
        <v>1</v>
      </c>
      <c r="AN15" s="95">
        <v>1</v>
      </c>
      <c r="AO15" s="89">
        <v>1</v>
      </c>
      <c r="AP15" s="89">
        <v>1</v>
      </c>
      <c r="AQ15" s="89">
        <v>1</v>
      </c>
      <c r="AR15" s="89">
        <v>1</v>
      </c>
      <c r="AS15" s="123">
        <v>1</v>
      </c>
      <c r="AT15" s="123">
        <v>1</v>
      </c>
      <c r="AU15" s="89">
        <v>1</v>
      </c>
      <c r="AV15" s="89">
        <v>1</v>
      </c>
      <c r="AW15" s="89">
        <v>1</v>
      </c>
      <c r="AX15" s="89">
        <v>1</v>
      </c>
      <c r="AY15" s="89">
        <v>1</v>
      </c>
      <c r="AZ15" s="90">
        <v>1</v>
      </c>
      <c r="BA15" s="90">
        <v>1</v>
      </c>
      <c r="BB15" s="194">
        <f>IF((AZ15+BA15*1/3)&gt;1,1,AZ15+BA15*1/3)</f>
        <v>1</v>
      </c>
      <c r="BC15" s="195">
        <f>SUM(B15:C15,I15,O15)/(4*12)</f>
        <v>1</v>
      </c>
      <c r="BD15" s="195">
        <v>1</v>
      </c>
      <c r="BE15" s="196">
        <v>1</v>
      </c>
      <c r="BF15" s="221">
        <v>1</v>
      </c>
      <c r="BG15" s="222">
        <v>1</v>
      </c>
      <c r="BH15" s="222">
        <v>1</v>
      </c>
      <c r="BI15" s="223">
        <v>1</v>
      </c>
      <c r="BJ15" s="232">
        <v>5</v>
      </c>
      <c r="BK15" s="265">
        <v>5</v>
      </c>
      <c r="BL15" s="234"/>
      <c r="BM15" s="233">
        <v>5</v>
      </c>
      <c r="BN15" s="233">
        <v>5</v>
      </c>
      <c r="BO15" s="234"/>
      <c r="BP15" s="256"/>
      <c r="BQ15" s="257"/>
    </row>
    <row r="16" spans="1:71" ht="15">
      <c r="A16" s="132">
        <v>431585</v>
      </c>
      <c r="B16" s="34" t="s">
        <v>0</v>
      </c>
      <c r="C16" s="35" t="s">
        <v>0</v>
      </c>
      <c r="D16" s="36">
        <f>SUM(B16:C16)/24</f>
        <v>0</v>
      </c>
      <c r="E16" s="37">
        <v>0</v>
      </c>
      <c r="F16" s="38">
        <f t="shared" ref="F16:F47" si="0">E16/11</f>
        <v>0</v>
      </c>
      <c r="G16" s="37">
        <v>0</v>
      </c>
      <c r="H16" s="39">
        <f t="shared" ref="H16:H47" si="1">G16/19</f>
        <v>0</v>
      </c>
      <c r="I16" s="64" t="s">
        <v>0</v>
      </c>
      <c r="J16" s="65">
        <f t="shared" ref="J16:J47" si="2">SUM(I16)/12</f>
        <v>0</v>
      </c>
      <c r="K16" s="66">
        <v>0</v>
      </c>
      <c r="L16" s="67">
        <f t="shared" ref="L16:L47" si="3">K16/16</f>
        <v>0</v>
      </c>
      <c r="M16" s="68">
        <v>0</v>
      </c>
      <c r="N16" s="69">
        <f t="shared" ref="N16:N47" si="4">M16/20</f>
        <v>0</v>
      </c>
      <c r="O16" s="79" t="s">
        <v>0</v>
      </c>
      <c r="P16" s="80">
        <f>SUM(O16)/12</f>
        <v>0</v>
      </c>
      <c r="Q16" s="81">
        <v>0</v>
      </c>
      <c r="R16" s="82">
        <f t="shared" ref="R16:R47" si="5">Q16/17</f>
        <v>0</v>
      </c>
      <c r="S16" s="81">
        <v>0</v>
      </c>
      <c r="T16" s="83">
        <f t="shared" ref="T16:T47" si="6">S16/29</f>
        <v>0</v>
      </c>
      <c r="U16" s="151" t="s">
        <v>0</v>
      </c>
      <c r="V16" s="151" t="s">
        <v>0</v>
      </c>
      <c r="W16" s="152">
        <f>SUM(U16:V16)/24</f>
        <v>0</v>
      </c>
      <c r="X16" s="149">
        <v>0</v>
      </c>
      <c r="Y16" s="149">
        <f>X16/20</f>
        <v>0</v>
      </c>
      <c r="Z16" s="149">
        <v>0</v>
      </c>
      <c r="AA16" s="149">
        <f>Z16/26</f>
        <v>0</v>
      </c>
      <c r="AB16" s="158" t="s">
        <v>0</v>
      </c>
      <c r="AC16" s="159">
        <f>SUM(AB16)/12</f>
        <v>0</v>
      </c>
      <c r="AD16" s="106">
        <v>0</v>
      </c>
      <c r="AE16" s="106">
        <f>AD16/14</f>
        <v>0</v>
      </c>
      <c r="AF16" s="106">
        <v>0</v>
      </c>
      <c r="AG16" s="106">
        <f>AF16/19</f>
        <v>0</v>
      </c>
      <c r="AH16" s="178" t="s">
        <v>0</v>
      </c>
      <c r="AI16" s="179">
        <f>SUM(AH16)/12</f>
        <v>0</v>
      </c>
      <c r="AJ16" s="184">
        <v>0</v>
      </c>
      <c r="AK16" s="184">
        <f>AJ16/13</f>
        <v>0</v>
      </c>
      <c r="AL16" s="184">
        <v>0</v>
      </c>
      <c r="AM16" s="184">
        <f>AL16/20</f>
        <v>0</v>
      </c>
      <c r="AN16" s="96">
        <v>0</v>
      </c>
      <c r="AO16" s="97">
        <v>0</v>
      </c>
      <c r="AP16" s="97">
        <v>0</v>
      </c>
      <c r="AQ16" s="97">
        <v>0</v>
      </c>
      <c r="AR16" s="97">
        <v>0</v>
      </c>
      <c r="AS16" s="97">
        <v>0</v>
      </c>
      <c r="AT16" s="97">
        <v>0</v>
      </c>
      <c r="AU16" s="97">
        <v>0</v>
      </c>
      <c r="AV16" s="97">
        <v>0</v>
      </c>
      <c r="AW16" s="97">
        <v>0</v>
      </c>
      <c r="AX16" s="97">
        <v>0</v>
      </c>
      <c r="AY16" s="97">
        <v>0</v>
      </c>
      <c r="AZ16" s="24">
        <v>0</v>
      </c>
      <c r="BA16" s="98">
        <v>0</v>
      </c>
      <c r="BB16" s="197">
        <f>IF((AZ16+BA16*1/3)&gt;1,1,AZ16+BA16*1/3)</f>
        <v>0</v>
      </c>
      <c r="BC16" s="198">
        <f>SUM(B16:C16,I16,O16,U16:V16,AB16,AH16)/(8*12)</f>
        <v>0</v>
      </c>
      <c r="BD16" s="201">
        <f>(((E16+BF16*4)/15+K16/16+(Q16+BG16*3)/20+X16/20+AD16/14+(AJ16+BH16*3+BI16*3)/19)/6)*3/4+(AN16+AR16+AP16+AT16+AV16+AX16)/(6)*1/4+((G16/19+M16/20+S16/29+Z16/26+AF16/19+AL16/20)/(6)*3/4+(AO16+AQ16+AS16+AU16+AW16+AY16)/(6)*1/4)*0.35/0.25</f>
        <v>0</v>
      </c>
      <c r="BE16" s="202">
        <v>0</v>
      </c>
      <c r="BF16" s="205"/>
      <c r="BG16" s="206"/>
      <c r="BH16" s="207"/>
      <c r="BI16" s="208"/>
      <c r="BJ16" s="220"/>
      <c r="BK16" s="266" t="s">
        <v>20</v>
      </c>
      <c r="BL16" s="224" t="s">
        <v>20</v>
      </c>
      <c r="BM16" s="217"/>
      <c r="BN16" s="218"/>
      <c r="BO16" s="235"/>
      <c r="BP16" s="231" t="str">
        <f>IF(AND(BK16&gt;0,BN16&gt;0),15*BB16+10*BC16+25*BD16+10*BE16+40*AVERAGE(BK16,BN16)/5,"*")</f>
        <v>*</v>
      </c>
      <c r="BQ16" s="250" t="str">
        <f>IF(BP16="*","*",IF(BP16&gt;=$AC$224,5,IF(BP16&gt;=$AC$225,4,IF(BP16&gt;=$AC$226,3,IF(BP16&gt;=$AC$227,2,IF(BP16&gt;=$AC$228,1,IF(BP16&gt;=0,0,"*")))))))</f>
        <v>*</v>
      </c>
    </row>
    <row r="17" spans="1:69" ht="23.25">
      <c r="A17" s="133">
        <v>530651</v>
      </c>
      <c r="B17" s="34">
        <v>9</v>
      </c>
      <c r="C17" s="35">
        <v>12</v>
      </c>
      <c r="D17" s="36">
        <f t="shared" ref="D17:D47" si="7">SUM(B17:C17)/24</f>
        <v>0.875</v>
      </c>
      <c r="E17" s="37">
        <v>2</v>
      </c>
      <c r="F17" s="38">
        <f t="shared" si="0"/>
        <v>0.18181818181818182</v>
      </c>
      <c r="G17" s="37">
        <v>0</v>
      </c>
      <c r="H17" s="39">
        <f t="shared" si="1"/>
        <v>0</v>
      </c>
      <c r="I17" s="64">
        <v>9</v>
      </c>
      <c r="J17" s="65">
        <f t="shared" si="2"/>
        <v>0.75</v>
      </c>
      <c r="K17" s="66">
        <v>13.33</v>
      </c>
      <c r="L17" s="67">
        <f t="shared" si="3"/>
        <v>0.833125</v>
      </c>
      <c r="M17" s="68">
        <v>0</v>
      </c>
      <c r="N17" s="69">
        <f t="shared" si="4"/>
        <v>0</v>
      </c>
      <c r="O17" s="79">
        <v>6.92</v>
      </c>
      <c r="P17" s="80">
        <f t="shared" ref="P17:P47" si="8">SUM(O17)/12</f>
        <v>0.57666666666666666</v>
      </c>
      <c r="Q17" s="81">
        <v>15.5</v>
      </c>
      <c r="R17" s="82">
        <f t="shared" si="5"/>
        <v>0.91176470588235292</v>
      </c>
      <c r="S17" s="81">
        <v>0</v>
      </c>
      <c r="T17" s="83">
        <f t="shared" si="6"/>
        <v>0</v>
      </c>
      <c r="U17" s="151">
        <v>12</v>
      </c>
      <c r="V17" s="151">
        <v>9.0500000000000007</v>
      </c>
      <c r="W17" s="152">
        <f t="shared" ref="W17:W80" si="9">SUM(U17:V17)/24</f>
        <v>0.87708333333333333</v>
      </c>
      <c r="X17" s="149">
        <v>4.78</v>
      </c>
      <c r="Y17" s="149">
        <f t="shared" ref="Y17:Y80" si="10">X17/20</f>
        <v>0.23900000000000002</v>
      </c>
      <c r="Z17" s="149">
        <v>0</v>
      </c>
      <c r="AA17" s="149">
        <f t="shared" ref="AA17:AA80" si="11">Z17/26</f>
        <v>0</v>
      </c>
      <c r="AB17" s="160">
        <v>9.6</v>
      </c>
      <c r="AC17" s="159">
        <f t="shared" ref="AC17:AC80" si="12">SUM(AB17)/12</f>
        <v>0.79999999999999993</v>
      </c>
      <c r="AD17" s="106">
        <v>9.33</v>
      </c>
      <c r="AE17" s="106">
        <f t="shared" ref="AE17:AE80" si="13">AD17/14</f>
        <v>0.66642857142857148</v>
      </c>
      <c r="AF17" s="106">
        <v>0</v>
      </c>
      <c r="AG17" s="106">
        <f t="shared" ref="AG17:AG80" si="14">AF17/19</f>
        <v>0</v>
      </c>
      <c r="AH17" s="180">
        <v>11.49</v>
      </c>
      <c r="AI17" s="181">
        <f t="shared" ref="AI17:AI80" si="15">SUM(AH17)/12</f>
        <v>0.95750000000000002</v>
      </c>
      <c r="AJ17" s="184">
        <v>8.67</v>
      </c>
      <c r="AK17" s="184">
        <f t="shared" ref="AK17:AK80" si="16">AJ17/13</f>
        <v>0.66692307692307695</v>
      </c>
      <c r="AL17" s="184">
        <v>0</v>
      </c>
      <c r="AM17" s="184">
        <f t="shared" ref="AM17:AM80" si="17">AL17/20</f>
        <v>0</v>
      </c>
      <c r="AN17" s="96">
        <v>0.97750000000000004</v>
      </c>
      <c r="AO17" s="97">
        <v>0</v>
      </c>
      <c r="AP17" s="97">
        <v>0.95750000000000002</v>
      </c>
      <c r="AQ17" s="97">
        <v>0</v>
      </c>
      <c r="AR17" s="97">
        <v>0.99199999999999999</v>
      </c>
      <c r="AS17" s="97">
        <v>0</v>
      </c>
      <c r="AT17" s="97">
        <v>0.92599999999999993</v>
      </c>
      <c r="AU17" s="97">
        <v>0</v>
      </c>
      <c r="AV17" s="97">
        <v>0.97250000000000003</v>
      </c>
      <c r="AW17" s="97">
        <v>0</v>
      </c>
      <c r="AX17" s="97">
        <v>0.97499999999999998</v>
      </c>
      <c r="AY17" s="97">
        <v>0</v>
      </c>
      <c r="AZ17" s="98">
        <v>0.80555555555555558</v>
      </c>
      <c r="BA17" s="98">
        <v>0</v>
      </c>
      <c r="BB17" s="197">
        <f t="shared" ref="BB17:BB80" si="18">IF((AZ17+BA17*1/3)&gt;1,1,AZ17+BA17*1/3)</f>
        <v>0.80555555555555558</v>
      </c>
      <c r="BC17" s="198">
        <f t="shared" ref="BC17:BC80" si="19">SUM(B17:C17,I17,O17,U17:V17,AB17,AH17)/(8*12)</f>
        <v>0.82354166666666651</v>
      </c>
      <c r="BD17" s="201">
        <f t="shared" ref="BD17:BD80" si="20">(((E17+BF17*4)/15+K17/16+(Q17+BG17*3)/20+X17/20+AD17/14+(AJ17+BH17*3+BI17*3)/19)/6)*3/4+(AN17+AR17+AP17+AT17+AV17+AX17)/(6)*1/4+((G17/19+M17/20+S17/29+Z17/26+AF17/19+AL17/20)/(6)*3/4+(AO17+AQ17+AS17+AU17+AW17+AY17)/(6)*1/4)*0.35/0.25</f>
        <v>0.68781152098997489</v>
      </c>
      <c r="BE17" s="202">
        <v>0.5</v>
      </c>
      <c r="BF17" s="209"/>
      <c r="BG17" s="210">
        <v>1</v>
      </c>
      <c r="BH17" s="211">
        <v>1</v>
      </c>
      <c r="BI17" s="212">
        <v>1</v>
      </c>
      <c r="BJ17" s="225">
        <v>2.8125</v>
      </c>
      <c r="BK17" s="267">
        <v>2.8125</v>
      </c>
      <c r="BL17" s="226" t="s">
        <v>20</v>
      </c>
      <c r="BM17" s="225">
        <v>2.9166666666666665</v>
      </c>
      <c r="BN17" s="227">
        <v>3.9166666666666665</v>
      </c>
      <c r="BO17" s="224" t="s">
        <v>47</v>
      </c>
      <c r="BP17" s="251">
        <f t="shared" ref="BP17:BP80" si="21">IF(AND(BK17&gt;0,BN17&gt;0),15*BB17+10*BC17+25*BD17+10*BE17+40*AVERAGE(BK17,BN17)/5,"*")</f>
        <v>69.43070469141604</v>
      </c>
      <c r="BQ17" s="250">
        <f t="shared" ref="BQ17:BQ80" si="22">IF(BP17="*","*",IF(BP17&gt;=$AC$224,5,IF(BP17&gt;=$AC$225,4,IF(BP17&gt;=$AC$226,3,IF(BP17&gt;=$AC$227,2,IF(BP17&gt;=$AC$228,1,IF(BP17&gt;=0,0,"*")))))))</f>
        <v>2</v>
      </c>
    </row>
    <row r="18" spans="1:69" ht="15">
      <c r="A18" s="133">
        <v>556499</v>
      </c>
      <c r="B18" s="34" t="s">
        <v>0</v>
      </c>
      <c r="C18" s="35" t="s">
        <v>0</v>
      </c>
      <c r="D18" s="36">
        <f t="shared" si="7"/>
        <v>0</v>
      </c>
      <c r="E18" s="37">
        <v>0</v>
      </c>
      <c r="F18" s="38">
        <f t="shared" si="0"/>
        <v>0</v>
      </c>
      <c r="G18" s="37">
        <v>0</v>
      </c>
      <c r="H18" s="39">
        <f t="shared" si="1"/>
        <v>0</v>
      </c>
      <c r="I18" s="64" t="s">
        <v>0</v>
      </c>
      <c r="J18" s="65">
        <f t="shared" si="2"/>
        <v>0</v>
      </c>
      <c r="K18" s="66">
        <v>0</v>
      </c>
      <c r="L18" s="67">
        <f t="shared" si="3"/>
        <v>0</v>
      </c>
      <c r="M18" s="68">
        <v>0</v>
      </c>
      <c r="N18" s="69">
        <f t="shared" si="4"/>
        <v>0</v>
      </c>
      <c r="O18" s="79" t="s">
        <v>0</v>
      </c>
      <c r="P18" s="80">
        <f t="shared" si="8"/>
        <v>0</v>
      </c>
      <c r="Q18" s="81">
        <v>0</v>
      </c>
      <c r="R18" s="82">
        <f t="shared" si="5"/>
        <v>0</v>
      </c>
      <c r="S18" s="81">
        <v>0</v>
      </c>
      <c r="T18" s="83">
        <f t="shared" si="6"/>
        <v>0</v>
      </c>
      <c r="U18" s="151" t="s">
        <v>0</v>
      </c>
      <c r="V18" s="151" t="s">
        <v>0</v>
      </c>
      <c r="W18" s="152">
        <f t="shared" si="9"/>
        <v>0</v>
      </c>
      <c r="X18" s="149">
        <v>0</v>
      </c>
      <c r="Y18" s="149">
        <f t="shared" si="10"/>
        <v>0</v>
      </c>
      <c r="Z18" s="149">
        <v>0</v>
      </c>
      <c r="AA18" s="149">
        <f t="shared" si="11"/>
        <v>0</v>
      </c>
      <c r="AB18" s="160" t="s">
        <v>0</v>
      </c>
      <c r="AC18" s="159">
        <f t="shared" si="12"/>
        <v>0</v>
      </c>
      <c r="AD18" s="106">
        <v>0</v>
      </c>
      <c r="AE18" s="106">
        <f t="shared" si="13"/>
        <v>0</v>
      </c>
      <c r="AF18" s="106">
        <v>0</v>
      </c>
      <c r="AG18" s="106">
        <f t="shared" si="14"/>
        <v>0</v>
      </c>
      <c r="AH18" s="180" t="s">
        <v>0</v>
      </c>
      <c r="AI18" s="181">
        <f t="shared" si="15"/>
        <v>0</v>
      </c>
      <c r="AJ18" s="184">
        <v>0</v>
      </c>
      <c r="AK18" s="184">
        <f t="shared" si="16"/>
        <v>0</v>
      </c>
      <c r="AL18" s="184">
        <v>0</v>
      </c>
      <c r="AM18" s="184">
        <f t="shared" si="17"/>
        <v>0</v>
      </c>
      <c r="AN18" s="96">
        <v>0</v>
      </c>
      <c r="AO18" s="97">
        <v>0</v>
      </c>
      <c r="AP18" s="97">
        <v>0</v>
      </c>
      <c r="AQ18" s="97">
        <v>0</v>
      </c>
      <c r="AR18" s="97">
        <v>0</v>
      </c>
      <c r="AS18" s="97">
        <v>0</v>
      </c>
      <c r="AT18" s="97">
        <v>0</v>
      </c>
      <c r="AU18" s="97">
        <v>0</v>
      </c>
      <c r="AV18" s="97">
        <v>0</v>
      </c>
      <c r="AW18" s="97">
        <v>0</v>
      </c>
      <c r="AX18" s="97">
        <v>0</v>
      </c>
      <c r="AY18" s="97">
        <v>0</v>
      </c>
      <c r="AZ18" s="98">
        <v>2.7777777777777776E-2</v>
      </c>
      <c r="BA18" s="98">
        <v>0</v>
      </c>
      <c r="BB18" s="197">
        <f t="shared" si="18"/>
        <v>2.7777777777777776E-2</v>
      </c>
      <c r="BC18" s="198">
        <f t="shared" si="19"/>
        <v>0</v>
      </c>
      <c r="BD18" s="201">
        <f t="shared" si="20"/>
        <v>0</v>
      </c>
      <c r="BE18" s="202">
        <v>0</v>
      </c>
      <c r="BF18" s="209"/>
      <c r="BG18" s="210"/>
      <c r="BH18" s="211"/>
      <c r="BI18" s="212"/>
      <c r="BJ18" s="225"/>
      <c r="BK18" s="267"/>
      <c r="BL18" s="224" t="s">
        <v>20</v>
      </c>
      <c r="BM18" s="225"/>
      <c r="BN18" s="201"/>
      <c r="BO18" s="224" t="s">
        <v>20</v>
      </c>
      <c r="BP18" s="251" t="str">
        <f t="shared" si="21"/>
        <v>*</v>
      </c>
      <c r="BQ18" s="250" t="str">
        <f t="shared" si="22"/>
        <v>*</v>
      </c>
    </row>
    <row r="19" spans="1:69" ht="15">
      <c r="A19" s="133">
        <v>649393</v>
      </c>
      <c r="B19" s="34">
        <v>12</v>
      </c>
      <c r="C19" s="35">
        <v>12</v>
      </c>
      <c r="D19" s="36">
        <f t="shared" si="7"/>
        <v>1</v>
      </c>
      <c r="E19" s="37">
        <v>0</v>
      </c>
      <c r="F19" s="38">
        <f t="shared" si="0"/>
        <v>0</v>
      </c>
      <c r="G19" s="37">
        <v>12.22</v>
      </c>
      <c r="H19" s="39">
        <f t="shared" si="1"/>
        <v>0.64315789473684215</v>
      </c>
      <c r="I19" s="64">
        <v>12</v>
      </c>
      <c r="J19" s="65">
        <f t="shared" si="2"/>
        <v>1</v>
      </c>
      <c r="K19" s="66">
        <v>0</v>
      </c>
      <c r="L19" s="67">
        <f t="shared" si="3"/>
        <v>0</v>
      </c>
      <c r="M19" s="68">
        <v>8.11</v>
      </c>
      <c r="N19" s="69">
        <f t="shared" si="4"/>
        <v>0.40549999999999997</v>
      </c>
      <c r="O19" s="79">
        <v>12</v>
      </c>
      <c r="P19" s="80">
        <f t="shared" si="8"/>
        <v>1</v>
      </c>
      <c r="Q19" s="81">
        <v>9</v>
      </c>
      <c r="R19" s="82">
        <f t="shared" si="5"/>
        <v>0.52941176470588236</v>
      </c>
      <c r="S19" s="81">
        <v>0</v>
      </c>
      <c r="T19" s="83">
        <f t="shared" si="6"/>
        <v>0</v>
      </c>
      <c r="U19" s="151">
        <v>12</v>
      </c>
      <c r="V19" s="151">
        <v>12</v>
      </c>
      <c r="W19" s="152">
        <f t="shared" si="9"/>
        <v>1</v>
      </c>
      <c r="X19" s="149">
        <v>13.89</v>
      </c>
      <c r="Y19" s="149">
        <f t="shared" si="10"/>
        <v>0.69450000000000001</v>
      </c>
      <c r="Z19" s="149">
        <v>0</v>
      </c>
      <c r="AA19" s="149">
        <f t="shared" si="11"/>
        <v>0</v>
      </c>
      <c r="AB19" s="160">
        <v>11.6</v>
      </c>
      <c r="AC19" s="159">
        <f t="shared" si="12"/>
        <v>0.96666666666666667</v>
      </c>
      <c r="AD19" s="106">
        <v>2.67</v>
      </c>
      <c r="AE19" s="106">
        <f t="shared" si="13"/>
        <v>0.1907142857142857</v>
      </c>
      <c r="AF19" s="106">
        <v>0</v>
      </c>
      <c r="AG19" s="106">
        <f t="shared" si="14"/>
        <v>0</v>
      </c>
      <c r="AH19" s="180">
        <v>12</v>
      </c>
      <c r="AI19" s="181">
        <f t="shared" si="15"/>
        <v>1</v>
      </c>
      <c r="AJ19" s="184">
        <v>0</v>
      </c>
      <c r="AK19" s="184">
        <f t="shared" si="16"/>
        <v>0</v>
      </c>
      <c r="AL19" s="184">
        <v>19.670000000000002</v>
      </c>
      <c r="AM19" s="184">
        <f t="shared" si="17"/>
        <v>0.98350000000000004</v>
      </c>
      <c r="AN19" s="96">
        <v>0</v>
      </c>
      <c r="AO19" s="97">
        <v>0.85799999999999998</v>
      </c>
      <c r="AP19" s="97">
        <v>0</v>
      </c>
      <c r="AQ19" s="97">
        <v>0.88000000000000012</v>
      </c>
      <c r="AR19" s="97">
        <v>0</v>
      </c>
      <c r="AS19" s="97">
        <v>0</v>
      </c>
      <c r="AT19" s="97">
        <v>0.96799999999999997</v>
      </c>
      <c r="AU19" s="97">
        <v>0</v>
      </c>
      <c r="AV19" s="97">
        <v>0.63249999999999995</v>
      </c>
      <c r="AW19" s="97">
        <v>0</v>
      </c>
      <c r="AX19" s="97">
        <v>0</v>
      </c>
      <c r="AY19" s="97">
        <v>1</v>
      </c>
      <c r="AZ19" s="98">
        <v>0.94444444444444442</v>
      </c>
      <c r="BA19" s="98">
        <v>0.59210526315789469</v>
      </c>
      <c r="BB19" s="197">
        <f t="shared" si="18"/>
        <v>1</v>
      </c>
      <c r="BC19" s="198">
        <f t="shared" si="19"/>
        <v>0.99583333333333324</v>
      </c>
      <c r="BD19" s="201">
        <f t="shared" si="20"/>
        <v>0.84049060150375943</v>
      </c>
      <c r="BE19" s="202">
        <v>0.16666666666666666</v>
      </c>
      <c r="BF19" s="209">
        <v>1</v>
      </c>
      <c r="BG19" s="210">
        <v>1</v>
      </c>
      <c r="BH19" s="211">
        <v>1</v>
      </c>
      <c r="BI19" s="212">
        <v>1</v>
      </c>
      <c r="BJ19" s="225">
        <v>4.166666666666667</v>
      </c>
      <c r="BK19" s="267">
        <v>4.166666666666667</v>
      </c>
      <c r="BL19" s="226" t="s">
        <v>20</v>
      </c>
      <c r="BM19" s="225">
        <v>4.166666666666667</v>
      </c>
      <c r="BN19" s="201">
        <v>4.166666666666667</v>
      </c>
      <c r="BO19" s="224" t="s">
        <v>20</v>
      </c>
      <c r="BP19" s="251">
        <f t="shared" si="21"/>
        <v>80.97059837092732</v>
      </c>
      <c r="BQ19" s="250">
        <f t="shared" si="22"/>
        <v>3</v>
      </c>
    </row>
    <row r="20" spans="1:69" ht="23.25">
      <c r="A20" s="133">
        <v>656030</v>
      </c>
      <c r="B20" s="34">
        <v>12</v>
      </c>
      <c r="C20" s="35">
        <v>12</v>
      </c>
      <c r="D20" s="36">
        <f t="shared" si="7"/>
        <v>1</v>
      </c>
      <c r="E20" s="37">
        <v>0</v>
      </c>
      <c r="F20" s="38">
        <f t="shared" si="0"/>
        <v>0</v>
      </c>
      <c r="G20" s="37">
        <v>3.56</v>
      </c>
      <c r="H20" s="39">
        <f t="shared" si="1"/>
        <v>0.18736842105263157</v>
      </c>
      <c r="I20" s="64">
        <v>11.25</v>
      </c>
      <c r="J20" s="65">
        <f t="shared" si="2"/>
        <v>0.9375</v>
      </c>
      <c r="K20" s="66">
        <v>8.7799999999999994</v>
      </c>
      <c r="L20" s="67">
        <f t="shared" si="3"/>
        <v>0.54874999999999996</v>
      </c>
      <c r="M20" s="68">
        <v>0</v>
      </c>
      <c r="N20" s="69">
        <f t="shared" si="4"/>
        <v>0</v>
      </c>
      <c r="O20" s="79">
        <v>11.01</v>
      </c>
      <c r="P20" s="80">
        <f t="shared" si="8"/>
        <v>0.91749999999999998</v>
      </c>
      <c r="Q20" s="81">
        <v>2.29</v>
      </c>
      <c r="R20" s="82">
        <f t="shared" si="5"/>
        <v>0.13470588235294118</v>
      </c>
      <c r="S20" s="81">
        <v>0</v>
      </c>
      <c r="T20" s="83">
        <f t="shared" si="6"/>
        <v>0</v>
      </c>
      <c r="U20" s="151">
        <v>12</v>
      </c>
      <c r="V20" s="151">
        <v>9.7799999999999994</v>
      </c>
      <c r="W20" s="152">
        <f t="shared" si="9"/>
        <v>0.90750000000000008</v>
      </c>
      <c r="X20" s="149">
        <v>6.63</v>
      </c>
      <c r="Y20" s="149">
        <f t="shared" si="10"/>
        <v>0.33150000000000002</v>
      </c>
      <c r="Z20" s="149">
        <v>0</v>
      </c>
      <c r="AA20" s="149">
        <f t="shared" si="11"/>
        <v>0</v>
      </c>
      <c r="AB20" s="160">
        <v>11.04</v>
      </c>
      <c r="AC20" s="159">
        <f t="shared" si="12"/>
        <v>0.91999999999999993</v>
      </c>
      <c r="AD20" s="106">
        <v>5</v>
      </c>
      <c r="AE20" s="106">
        <f t="shared" si="13"/>
        <v>0.35714285714285715</v>
      </c>
      <c r="AF20" s="106">
        <v>0</v>
      </c>
      <c r="AG20" s="106">
        <f t="shared" si="14"/>
        <v>0</v>
      </c>
      <c r="AH20" s="180">
        <v>11.37</v>
      </c>
      <c r="AI20" s="181">
        <f t="shared" si="15"/>
        <v>0.9474999999999999</v>
      </c>
      <c r="AJ20" s="184">
        <v>4.5</v>
      </c>
      <c r="AK20" s="184">
        <f t="shared" si="16"/>
        <v>0.34615384615384615</v>
      </c>
      <c r="AL20" s="184">
        <v>0</v>
      </c>
      <c r="AM20" s="184">
        <f t="shared" si="17"/>
        <v>0</v>
      </c>
      <c r="AN20" s="96">
        <v>0</v>
      </c>
      <c r="AO20" s="97">
        <v>0.73599999999999999</v>
      </c>
      <c r="AP20" s="97">
        <v>0.90500000000000003</v>
      </c>
      <c r="AQ20" s="97">
        <v>0</v>
      </c>
      <c r="AR20" s="97">
        <v>0.95600000000000007</v>
      </c>
      <c r="AS20" s="97">
        <v>0</v>
      </c>
      <c r="AT20" s="97">
        <v>0.99399999999999999</v>
      </c>
      <c r="AU20" s="97">
        <v>0</v>
      </c>
      <c r="AV20" s="97">
        <v>0.8</v>
      </c>
      <c r="AW20" s="97">
        <v>0</v>
      </c>
      <c r="AX20" s="97">
        <v>0</v>
      </c>
      <c r="AY20" s="97">
        <v>0</v>
      </c>
      <c r="AZ20" s="98">
        <v>0.88888888888888884</v>
      </c>
      <c r="BA20" s="98">
        <v>0.53947368421052633</v>
      </c>
      <c r="BB20" s="197">
        <f t="shared" si="18"/>
        <v>1</v>
      </c>
      <c r="BC20" s="198">
        <f t="shared" si="19"/>
        <v>0.94218749999999984</v>
      </c>
      <c r="BD20" s="201">
        <f t="shared" si="20"/>
        <v>0.51816336152882214</v>
      </c>
      <c r="BE20" s="202">
        <v>0.83333333333333326</v>
      </c>
      <c r="BF20" s="209">
        <v>1</v>
      </c>
      <c r="BG20" s="210">
        <v>1</v>
      </c>
      <c r="BH20" s="211">
        <v>1</v>
      </c>
      <c r="BI20" s="212">
        <v>1</v>
      </c>
      <c r="BJ20" s="225">
        <v>2</v>
      </c>
      <c r="BK20" s="268">
        <v>3.5</v>
      </c>
      <c r="BL20" s="228" t="s">
        <v>47</v>
      </c>
      <c r="BM20" s="225">
        <v>1.8666666666666667</v>
      </c>
      <c r="BN20" s="227">
        <v>2.8666666666666667</v>
      </c>
      <c r="BO20" s="224" t="s">
        <v>47</v>
      </c>
      <c r="BP20" s="251">
        <f t="shared" si="21"/>
        <v>71.175959038220554</v>
      </c>
      <c r="BQ20" s="250">
        <f t="shared" si="22"/>
        <v>2</v>
      </c>
    </row>
    <row r="21" spans="1:69" ht="23.25">
      <c r="A21" s="133">
        <v>665694</v>
      </c>
      <c r="B21" s="34">
        <v>7</v>
      </c>
      <c r="C21" s="35">
        <v>12</v>
      </c>
      <c r="D21" s="36">
        <f t="shared" si="7"/>
        <v>0.79166666666666663</v>
      </c>
      <c r="E21" s="37">
        <v>4</v>
      </c>
      <c r="F21" s="38">
        <f t="shared" si="0"/>
        <v>0.36363636363636365</v>
      </c>
      <c r="G21" s="37">
        <v>0</v>
      </c>
      <c r="H21" s="39">
        <f t="shared" si="1"/>
        <v>0</v>
      </c>
      <c r="I21" s="64">
        <v>9</v>
      </c>
      <c r="J21" s="65">
        <f t="shared" si="2"/>
        <v>0.75</v>
      </c>
      <c r="K21" s="66">
        <v>12.56</v>
      </c>
      <c r="L21" s="67">
        <f t="shared" si="3"/>
        <v>0.78500000000000003</v>
      </c>
      <c r="M21" s="68">
        <v>0</v>
      </c>
      <c r="N21" s="69">
        <f t="shared" si="4"/>
        <v>0</v>
      </c>
      <c r="O21" s="79">
        <v>7.38</v>
      </c>
      <c r="P21" s="80">
        <f t="shared" si="8"/>
        <v>0.61499999999999999</v>
      </c>
      <c r="Q21" s="81">
        <v>0</v>
      </c>
      <c r="R21" s="82">
        <f t="shared" si="5"/>
        <v>0</v>
      </c>
      <c r="S21" s="81">
        <v>0</v>
      </c>
      <c r="T21" s="83">
        <f t="shared" si="6"/>
        <v>0</v>
      </c>
      <c r="U21" s="151">
        <v>10</v>
      </c>
      <c r="V21" s="151">
        <v>8.31</v>
      </c>
      <c r="W21" s="152">
        <f t="shared" si="9"/>
        <v>0.7629166666666668</v>
      </c>
      <c r="X21" s="149">
        <v>0</v>
      </c>
      <c r="Y21" s="149">
        <f t="shared" si="10"/>
        <v>0</v>
      </c>
      <c r="Z21" s="149">
        <v>0</v>
      </c>
      <c r="AA21" s="149">
        <f t="shared" si="11"/>
        <v>0</v>
      </c>
      <c r="AB21" s="160" t="s">
        <v>0</v>
      </c>
      <c r="AC21" s="159">
        <f t="shared" si="12"/>
        <v>0</v>
      </c>
      <c r="AD21" s="106">
        <v>3</v>
      </c>
      <c r="AE21" s="106">
        <f t="shared" si="13"/>
        <v>0.21428571428571427</v>
      </c>
      <c r="AF21" s="106">
        <v>0</v>
      </c>
      <c r="AG21" s="106">
        <f t="shared" si="14"/>
        <v>0</v>
      </c>
      <c r="AH21" s="180">
        <v>8.61</v>
      </c>
      <c r="AI21" s="181">
        <f t="shared" si="15"/>
        <v>0.71749999999999992</v>
      </c>
      <c r="AJ21" s="184">
        <v>0</v>
      </c>
      <c r="AK21" s="184">
        <f t="shared" si="16"/>
        <v>0</v>
      </c>
      <c r="AL21" s="184">
        <v>0</v>
      </c>
      <c r="AM21" s="184">
        <f t="shared" si="17"/>
        <v>0</v>
      </c>
      <c r="AN21" s="96">
        <v>0.97750000000000004</v>
      </c>
      <c r="AO21" s="97">
        <v>0</v>
      </c>
      <c r="AP21" s="97">
        <v>0.80249999999999999</v>
      </c>
      <c r="AQ21" s="97">
        <v>0</v>
      </c>
      <c r="AR21" s="97">
        <v>0</v>
      </c>
      <c r="AS21" s="97">
        <v>0</v>
      </c>
      <c r="AT21" s="97">
        <v>0</v>
      </c>
      <c r="AU21" s="97">
        <v>0</v>
      </c>
      <c r="AV21" s="97">
        <v>0</v>
      </c>
      <c r="AW21" s="97">
        <v>0</v>
      </c>
      <c r="AX21" s="97">
        <v>0</v>
      </c>
      <c r="AY21" s="97">
        <v>0</v>
      </c>
      <c r="AZ21" s="98">
        <v>0.80555555555555558</v>
      </c>
      <c r="BA21" s="98">
        <v>0</v>
      </c>
      <c r="BB21" s="197">
        <f t="shared" si="18"/>
        <v>0.80555555555555558</v>
      </c>
      <c r="BC21" s="198">
        <f t="shared" si="19"/>
        <v>0.64895833333333341</v>
      </c>
      <c r="BD21" s="201">
        <f t="shared" si="20"/>
        <v>0.32396773182957389</v>
      </c>
      <c r="BE21" s="202">
        <v>0</v>
      </c>
      <c r="BF21" s="209">
        <v>1</v>
      </c>
      <c r="BG21" s="210">
        <v>1</v>
      </c>
      <c r="BH21" s="211">
        <v>1</v>
      </c>
      <c r="BI21" s="212">
        <v>1</v>
      </c>
      <c r="BJ21" s="225">
        <v>2.208333333333333</v>
      </c>
      <c r="BK21" s="267">
        <v>2.208333333333333</v>
      </c>
      <c r="BL21" s="226" t="s">
        <v>20</v>
      </c>
      <c r="BM21" s="225">
        <v>0.76666666666666661</v>
      </c>
      <c r="BN21" s="227">
        <v>1.2666666666666666</v>
      </c>
      <c r="BO21" s="224" t="s">
        <v>49</v>
      </c>
      <c r="BP21" s="251">
        <f t="shared" si="21"/>
        <v>40.572109962406017</v>
      </c>
      <c r="BQ21" s="250">
        <f t="shared" si="22"/>
        <v>0</v>
      </c>
    </row>
    <row r="22" spans="1:69" ht="34.5">
      <c r="A22" s="133">
        <v>706498</v>
      </c>
      <c r="B22" s="34">
        <v>9</v>
      </c>
      <c r="C22" s="35">
        <v>12</v>
      </c>
      <c r="D22" s="36">
        <f t="shared" si="7"/>
        <v>0.875</v>
      </c>
      <c r="E22" s="37">
        <v>0</v>
      </c>
      <c r="F22" s="38">
        <f t="shared" si="0"/>
        <v>0</v>
      </c>
      <c r="G22" s="37">
        <v>17</v>
      </c>
      <c r="H22" s="39">
        <f t="shared" si="1"/>
        <v>0.89473684210526316</v>
      </c>
      <c r="I22" s="64">
        <v>12</v>
      </c>
      <c r="J22" s="65">
        <f t="shared" si="2"/>
        <v>1</v>
      </c>
      <c r="K22" s="66">
        <v>14.89</v>
      </c>
      <c r="L22" s="67">
        <f t="shared" si="3"/>
        <v>0.93062500000000004</v>
      </c>
      <c r="M22" s="68">
        <v>0</v>
      </c>
      <c r="N22" s="69">
        <f t="shared" si="4"/>
        <v>0</v>
      </c>
      <c r="O22" s="79">
        <v>12</v>
      </c>
      <c r="P22" s="80">
        <f t="shared" si="8"/>
        <v>1</v>
      </c>
      <c r="Q22" s="81">
        <v>0</v>
      </c>
      <c r="R22" s="82">
        <f t="shared" si="5"/>
        <v>0</v>
      </c>
      <c r="S22" s="81">
        <v>0</v>
      </c>
      <c r="T22" s="83">
        <f t="shared" si="6"/>
        <v>0</v>
      </c>
      <c r="U22" s="151">
        <v>12</v>
      </c>
      <c r="V22" s="151">
        <v>12</v>
      </c>
      <c r="W22" s="152">
        <f t="shared" si="9"/>
        <v>1</v>
      </c>
      <c r="X22" s="149">
        <v>17.329999999999998</v>
      </c>
      <c r="Y22" s="149">
        <f t="shared" si="10"/>
        <v>0.86649999999999994</v>
      </c>
      <c r="Z22" s="149">
        <v>0</v>
      </c>
      <c r="AA22" s="149">
        <f t="shared" si="11"/>
        <v>0</v>
      </c>
      <c r="AB22" s="160">
        <v>12</v>
      </c>
      <c r="AC22" s="159">
        <f t="shared" si="12"/>
        <v>1</v>
      </c>
      <c r="AD22" s="106">
        <v>0</v>
      </c>
      <c r="AE22" s="106">
        <f t="shared" si="13"/>
        <v>0</v>
      </c>
      <c r="AF22" s="106">
        <v>15</v>
      </c>
      <c r="AG22" s="106">
        <f t="shared" si="14"/>
        <v>0.78947368421052633</v>
      </c>
      <c r="AH22" s="180">
        <v>12</v>
      </c>
      <c r="AI22" s="181">
        <f t="shared" si="15"/>
        <v>1</v>
      </c>
      <c r="AJ22" s="184">
        <v>13</v>
      </c>
      <c r="AK22" s="184">
        <f t="shared" si="16"/>
        <v>1</v>
      </c>
      <c r="AL22" s="184">
        <v>0</v>
      </c>
      <c r="AM22" s="184">
        <f t="shared" si="17"/>
        <v>0</v>
      </c>
      <c r="AN22" s="96">
        <v>0</v>
      </c>
      <c r="AO22" s="97">
        <v>0.95399999999999996</v>
      </c>
      <c r="AP22" s="97">
        <v>0.97</v>
      </c>
      <c r="AQ22" s="97">
        <v>0</v>
      </c>
      <c r="AR22" s="97">
        <v>0</v>
      </c>
      <c r="AS22" s="97">
        <v>0</v>
      </c>
      <c r="AT22" s="97">
        <v>0.95799999999999996</v>
      </c>
      <c r="AU22" s="97">
        <v>0</v>
      </c>
      <c r="AV22" s="97">
        <v>0</v>
      </c>
      <c r="AW22" s="97">
        <v>0.92799999999999994</v>
      </c>
      <c r="AX22" s="97">
        <v>0</v>
      </c>
      <c r="AY22" s="97">
        <v>0</v>
      </c>
      <c r="AZ22" s="98">
        <v>0.22222222222222221</v>
      </c>
      <c r="BA22" s="98">
        <v>0.98684210526315785</v>
      </c>
      <c r="BB22" s="197">
        <f t="shared" si="18"/>
        <v>0.55116959064327475</v>
      </c>
      <c r="BC22" s="198">
        <f t="shared" si="19"/>
        <v>0.96875</v>
      </c>
      <c r="BD22" s="201">
        <f t="shared" si="20"/>
        <v>0.88657746710526308</v>
      </c>
      <c r="BE22" s="202">
        <v>0.16666666666666666</v>
      </c>
      <c r="BF22" s="209">
        <v>1</v>
      </c>
      <c r="BG22" s="210">
        <v>1</v>
      </c>
      <c r="BH22" s="211">
        <v>1</v>
      </c>
      <c r="BI22" s="212">
        <v>1</v>
      </c>
      <c r="BJ22" s="225">
        <v>3.375</v>
      </c>
      <c r="BK22" s="268">
        <v>2.875</v>
      </c>
      <c r="BL22" s="226" t="s">
        <v>48</v>
      </c>
      <c r="BM22" s="225">
        <v>3.9999999999999996</v>
      </c>
      <c r="BN22" s="201">
        <v>3.9999999999999996</v>
      </c>
      <c r="BO22" s="224" t="s">
        <v>20</v>
      </c>
      <c r="BP22" s="251">
        <f t="shared" si="21"/>
        <v>69.286147203947365</v>
      </c>
      <c r="BQ22" s="250">
        <f t="shared" si="22"/>
        <v>2</v>
      </c>
    </row>
    <row r="23" spans="1:69" ht="15">
      <c r="A23" s="133">
        <v>715719</v>
      </c>
      <c r="B23" s="34">
        <v>0</v>
      </c>
      <c r="C23" s="35" t="s">
        <v>0</v>
      </c>
      <c r="D23" s="36">
        <f t="shared" si="7"/>
        <v>0</v>
      </c>
      <c r="E23" s="37">
        <v>11</v>
      </c>
      <c r="F23" s="38">
        <f t="shared" si="0"/>
        <v>1</v>
      </c>
      <c r="G23" s="37">
        <v>0</v>
      </c>
      <c r="H23" s="39">
        <f t="shared" si="1"/>
        <v>0</v>
      </c>
      <c r="I23" s="64" t="s">
        <v>0</v>
      </c>
      <c r="J23" s="65">
        <f t="shared" si="2"/>
        <v>0</v>
      </c>
      <c r="K23" s="66">
        <v>13.33</v>
      </c>
      <c r="L23" s="67">
        <f t="shared" si="3"/>
        <v>0.833125</v>
      </c>
      <c r="M23" s="68">
        <v>9.33</v>
      </c>
      <c r="N23" s="69">
        <f t="shared" si="4"/>
        <v>0.46650000000000003</v>
      </c>
      <c r="O23" s="79" t="s">
        <v>0</v>
      </c>
      <c r="P23" s="80">
        <f t="shared" si="8"/>
        <v>0</v>
      </c>
      <c r="Q23" s="81">
        <v>0</v>
      </c>
      <c r="R23" s="82">
        <f t="shared" si="5"/>
        <v>0</v>
      </c>
      <c r="S23" s="81">
        <v>0</v>
      </c>
      <c r="T23" s="83">
        <f t="shared" si="6"/>
        <v>0</v>
      </c>
      <c r="U23" s="151" t="s">
        <v>0</v>
      </c>
      <c r="V23" s="151" t="s">
        <v>0</v>
      </c>
      <c r="W23" s="152">
        <f t="shared" si="9"/>
        <v>0</v>
      </c>
      <c r="X23" s="149">
        <v>0</v>
      </c>
      <c r="Y23" s="149">
        <f t="shared" si="10"/>
        <v>0</v>
      </c>
      <c r="Z23" s="149">
        <v>0</v>
      </c>
      <c r="AA23" s="149">
        <f t="shared" si="11"/>
        <v>0</v>
      </c>
      <c r="AB23" s="160" t="s">
        <v>0</v>
      </c>
      <c r="AC23" s="159">
        <f t="shared" si="12"/>
        <v>0</v>
      </c>
      <c r="AD23" s="106">
        <v>6.11</v>
      </c>
      <c r="AE23" s="106">
        <f t="shared" si="13"/>
        <v>0.43642857142857144</v>
      </c>
      <c r="AF23" s="106">
        <v>0</v>
      </c>
      <c r="AG23" s="106">
        <f t="shared" si="14"/>
        <v>0</v>
      </c>
      <c r="AH23" s="180" t="s">
        <v>0</v>
      </c>
      <c r="AI23" s="181">
        <f t="shared" si="15"/>
        <v>0</v>
      </c>
      <c r="AJ23" s="184">
        <v>0</v>
      </c>
      <c r="AK23" s="184">
        <f t="shared" si="16"/>
        <v>0</v>
      </c>
      <c r="AL23" s="184">
        <v>0</v>
      </c>
      <c r="AM23" s="184">
        <f t="shared" si="17"/>
        <v>0</v>
      </c>
      <c r="AN23" s="96">
        <v>0.95750000000000002</v>
      </c>
      <c r="AO23" s="97">
        <v>0</v>
      </c>
      <c r="AP23" s="97">
        <v>1</v>
      </c>
      <c r="AQ23" s="97">
        <v>1</v>
      </c>
      <c r="AR23" s="97">
        <v>0</v>
      </c>
      <c r="AS23" s="97">
        <v>0</v>
      </c>
      <c r="AT23" s="97">
        <v>0</v>
      </c>
      <c r="AU23" s="97">
        <v>0</v>
      </c>
      <c r="AV23" s="97">
        <v>0.95499999999999996</v>
      </c>
      <c r="AW23" s="97">
        <v>0</v>
      </c>
      <c r="AX23" s="97">
        <v>0</v>
      </c>
      <c r="AY23" s="97">
        <v>0</v>
      </c>
      <c r="AZ23" s="98">
        <v>0.63888888888888884</v>
      </c>
      <c r="BA23" s="98">
        <v>0</v>
      </c>
      <c r="BB23" s="197">
        <f t="shared" si="18"/>
        <v>0.63888888888888884</v>
      </c>
      <c r="BC23" s="198">
        <f t="shared" si="19"/>
        <v>0</v>
      </c>
      <c r="BD23" s="201">
        <f t="shared" si="20"/>
        <v>0.58350603853383454</v>
      </c>
      <c r="BE23" s="202">
        <v>0</v>
      </c>
      <c r="BF23" s="209">
        <v>1</v>
      </c>
      <c r="BG23" s="210">
        <v>1</v>
      </c>
      <c r="BH23" s="211">
        <v>1</v>
      </c>
      <c r="BI23" s="212"/>
      <c r="BJ23" s="225">
        <v>2.9166666666666665</v>
      </c>
      <c r="BK23" s="267">
        <v>2.9166666666666665</v>
      </c>
      <c r="BL23" s="224" t="s">
        <v>20</v>
      </c>
      <c r="BM23" s="225">
        <v>1</v>
      </c>
      <c r="BN23" s="201">
        <v>1</v>
      </c>
      <c r="BO23" s="224" t="s">
        <v>20</v>
      </c>
      <c r="BP23" s="251">
        <f t="shared" si="21"/>
        <v>39.837650963345858</v>
      </c>
      <c r="BQ23" s="250">
        <f t="shared" si="22"/>
        <v>0</v>
      </c>
    </row>
    <row r="24" spans="1:69" ht="15">
      <c r="A24" s="133">
        <v>716404</v>
      </c>
      <c r="B24" s="34" t="s">
        <v>0</v>
      </c>
      <c r="C24" s="35">
        <v>12</v>
      </c>
      <c r="D24" s="36">
        <f t="shared" si="7"/>
        <v>0.5</v>
      </c>
      <c r="E24" s="37">
        <v>0</v>
      </c>
      <c r="F24" s="38">
        <f t="shared" si="0"/>
        <v>0</v>
      </c>
      <c r="G24" s="37">
        <v>12.5</v>
      </c>
      <c r="H24" s="39">
        <f t="shared" si="1"/>
        <v>0.65789473684210531</v>
      </c>
      <c r="I24" s="64">
        <v>12</v>
      </c>
      <c r="J24" s="65">
        <f t="shared" si="2"/>
        <v>1</v>
      </c>
      <c r="K24" s="66">
        <v>8.8800000000000008</v>
      </c>
      <c r="L24" s="67">
        <f t="shared" si="3"/>
        <v>0.55500000000000005</v>
      </c>
      <c r="M24" s="68">
        <v>7</v>
      </c>
      <c r="N24" s="69">
        <f t="shared" si="4"/>
        <v>0.35</v>
      </c>
      <c r="O24" s="79">
        <v>11.39</v>
      </c>
      <c r="P24" s="80">
        <f t="shared" si="8"/>
        <v>0.94916666666666671</v>
      </c>
      <c r="Q24" s="81">
        <v>0</v>
      </c>
      <c r="R24" s="82">
        <f t="shared" si="5"/>
        <v>0</v>
      </c>
      <c r="S24" s="81">
        <v>0</v>
      </c>
      <c r="T24" s="83">
        <f t="shared" si="6"/>
        <v>0</v>
      </c>
      <c r="U24" s="151" t="s">
        <v>0</v>
      </c>
      <c r="V24" s="151">
        <v>11.92</v>
      </c>
      <c r="W24" s="152">
        <f t="shared" si="9"/>
        <v>0.49666666666666665</v>
      </c>
      <c r="X24" s="149">
        <v>8.7799999999999994</v>
      </c>
      <c r="Y24" s="149">
        <f t="shared" si="10"/>
        <v>0.43899999999999995</v>
      </c>
      <c r="Z24" s="149">
        <v>0</v>
      </c>
      <c r="AA24" s="149">
        <f t="shared" si="11"/>
        <v>0</v>
      </c>
      <c r="AB24" s="160">
        <v>6.8</v>
      </c>
      <c r="AC24" s="159">
        <f t="shared" si="12"/>
        <v>0.56666666666666665</v>
      </c>
      <c r="AD24" s="106">
        <v>3.5</v>
      </c>
      <c r="AE24" s="106">
        <f t="shared" si="13"/>
        <v>0.25</v>
      </c>
      <c r="AF24" s="106">
        <v>0</v>
      </c>
      <c r="AG24" s="106">
        <f t="shared" si="14"/>
        <v>0</v>
      </c>
      <c r="AH24" s="180">
        <v>6.83</v>
      </c>
      <c r="AI24" s="181">
        <f t="shared" si="15"/>
        <v>0.56916666666666671</v>
      </c>
      <c r="AJ24" s="184">
        <v>5</v>
      </c>
      <c r="AK24" s="184">
        <f t="shared" si="16"/>
        <v>0.38461538461538464</v>
      </c>
      <c r="AL24" s="184">
        <v>0</v>
      </c>
      <c r="AM24" s="184">
        <f t="shared" si="17"/>
        <v>0</v>
      </c>
      <c r="AN24" s="96">
        <v>0</v>
      </c>
      <c r="AO24" s="97">
        <v>0</v>
      </c>
      <c r="AP24" s="97">
        <v>0</v>
      </c>
      <c r="AQ24" s="97">
        <v>0</v>
      </c>
      <c r="AR24" s="97">
        <v>0</v>
      </c>
      <c r="AS24" s="97">
        <v>0</v>
      </c>
      <c r="AT24" s="97">
        <v>0.90999999999999992</v>
      </c>
      <c r="AU24" s="97">
        <v>0</v>
      </c>
      <c r="AV24" s="97">
        <v>0.99</v>
      </c>
      <c r="AW24" s="97">
        <v>0</v>
      </c>
      <c r="AX24" s="97">
        <v>0.98</v>
      </c>
      <c r="AY24" s="97">
        <v>0</v>
      </c>
      <c r="AZ24" s="98">
        <v>0</v>
      </c>
      <c r="BA24" s="98">
        <v>0.86842105263157898</v>
      </c>
      <c r="BB24" s="197">
        <f t="shared" si="18"/>
        <v>0.28947368421052633</v>
      </c>
      <c r="BC24" s="198">
        <f t="shared" si="19"/>
        <v>0.63479166666666664</v>
      </c>
      <c r="BD24" s="201">
        <f t="shared" si="20"/>
        <v>0.57633333333333336</v>
      </c>
      <c r="BE24" s="202">
        <v>0</v>
      </c>
      <c r="BF24" s="209">
        <v>1</v>
      </c>
      <c r="BG24" s="210">
        <v>1</v>
      </c>
      <c r="BH24" s="211">
        <v>1</v>
      </c>
      <c r="BI24" s="212">
        <v>1</v>
      </c>
      <c r="BJ24" s="225">
        <v>1.7916666666666667</v>
      </c>
      <c r="BK24" s="267">
        <v>1.7916666666666667</v>
      </c>
      <c r="BL24" s="226" t="s">
        <v>20</v>
      </c>
      <c r="BM24" s="225">
        <v>1.3833333333333333</v>
      </c>
      <c r="BN24" s="201">
        <v>1.3833333333333333</v>
      </c>
      <c r="BO24" s="224" t="s">
        <v>20</v>
      </c>
      <c r="BP24" s="251">
        <f t="shared" si="21"/>
        <v>37.798355263157895</v>
      </c>
      <c r="BQ24" s="250">
        <f t="shared" si="22"/>
        <v>0</v>
      </c>
    </row>
    <row r="25" spans="1:69" ht="23.25">
      <c r="A25" s="133">
        <v>728599</v>
      </c>
      <c r="B25" s="34">
        <v>12</v>
      </c>
      <c r="C25" s="35">
        <v>12</v>
      </c>
      <c r="D25" s="36">
        <f t="shared" si="7"/>
        <v>1</v>
      </c>
      <c r="E25" s="37">
        <v>0</v>
      </c>
      <c r="F25" s="38">
        <f t="shared" si="0"/>
        <v>0</v>
      </c>
      <c r="G25" s="37">
        <v>19</v>
      </c>
      <c r="H25" s="39">
        <f t="shared" si="1"/>
        <v>1</v>
      </c>
      <c r="I25" s="64">
        <v>12</v>
      </c>
      <c r="J25" s="65">
        <f t="shared" si="2"/>
        <v>1</v>
      </c>
      <c r="K25" s="66">
        <v>15</v>
      </c>
      <c r="L25" s="67">
        <f t="shared" si="3"/>
        <v>0.9375</v>
      </c>
      <c r="M25" s="68">
        <v>19</v>
      </c>
      <c r="N25" s="69">
        <f t="shared" si="4"/>
        <v>0.95</v>
      </c>
      <c r="O25" s="79">
        <v>12</v>
      </c>
      <c r="P25" s="80">
        <f t="shared" si="8"/>
        <v>1</v>
      </c>
      <c r="Q25" s="81">
        <v>7</v>
      </c>
      <c r="R25" s="82">
        <f t="shared" si="5"/>
        <v>0.41176470588235292</v>
      </c>
      <c r="S25" s="81">
        <v>0</v>
      </c>
      <c r="T25" s="83">
        <f t="shared" si="6"/>
        <v>0</v>
      </c>
      <c r="U25" s="151">
        <v>12</v>
      </c>
      <c r="V25" s="151">
        <v>9.7799999999999994</v>
      </c>
      <c r="W25" s="152">
        <f t="shared" si="9"/>
        <v>0.90750000000000008</v>
      </c>
      <c r="X25" s="149">
        <v>19</v>
      </c>
      <c r="Y25" s="149">
        <f t="shared" si="10"/>
        <v>0.95</v>
      </c>
      <c r="Z25" s="149">
        <v>16</v>
      </c>
      <c r="AA25" s="149">
        <f t="shared" si="11"/>
        <v>0.61538461538461542</v>
      </c>
      <c r="AB25" s="160">
        <v>12</v>
      </c>
      <c r="AC25" s="159">
        <f t="shared" si="12"/>
        <v>1</v>
      </c>
      <c r="AD25" s="106">
        <v>12.67</v>
      </c>
      <c r="AE25" s="106">
        <f t="shared" si="13"/>
        <v>0.90500000000000003</v>
      </c>
      <c r="AF25" s="106">
        <v>6.5</v>
      </c>
      <c r="AG25" s="106">
        <f t="shared" si="14"/>
        <v>0.34210526315789475</v>
      </c>
      <c r="AH25" s="180">
        <v>12</v>
      </c>
      <c r="AI25" s="181">
        <f t="shared" si="15"/>
        <v>1</v>
      </c>
      <c r="AJ25" s="184">
        <v>13</v>
      </c>
      <c r="AK25" s="184">
        <f t="shared" si="16"/>
        <v>1</v>
      </c>
      <c r="AL25" s="184">
        <v>19.670000000000002</v>
      </c>
      <c r="AM25" s="184">
        <f t="shared" si="17"/>
        <v>0.98350000000000004</v>
      </c>
      <c r="AN25" s="96">
        <v>0</v>
      </c>
      <c r="AO25" s="97">
        <v>0</v>
      </c>
      <c r="AP25" s="97">
        <v>0</v>
      </c>
      <c r="AQ25" s="97">
        <v>0.94600000000000006</v>
      </c>
      <c r="AR25" s="97">
        <v>0.8640000000000001</v>
      </c>
      <c r="AS25" s="97">
        <v>0</v>
      </c>
      <c r="AT25" s="97">
        <v>0.97</v>
      </c>
      <c r="AU25" s="97">
        <v>0.95571428571428574</v>
      </c>
      <c r="AV25" s="97">
        <v>0.9425</v>
      </c>
      <c r="AW25" s="97">
        <v>0.97</v>
      </c>
      <c r="AX25" s="97">
        <v>0.9425</v>
      </c>
      <c r="AY25" s="97">
        <v>0.98166666666666658</v>
      </c>
      <c r="AZ25" s="98">
        <v>1</v>
      </c>
      <c r="BA25" s="98">
        <v>0.72368421052631582</v>
      </c>
      <c r="BB25" s="197">
        <f t="shared" si="18"/>
        <v>1</v>
      </c>
      <c r="BC25" s="198">
        <f t="shared" si="19"/>
        <v>0.97687500000000005</v>
      </c>
      <c r="BD25" s="201">
        <f t="shared" si="20"/>
        <v>1.6305579509671615</v>
      </c>
      <c r="BE25" s="202">
        <v>1</v>
      </c>
      <c r="BF25" s="209">
        <v>1</v>
      </c>
      <c r="BG25" s="210">
        <v>1</v>
      </c>
      <c r="BH25" s="211">
        <v>1</v>
      </c>
      <c r="BI25" s="212">
        <v>1</v>
      </c>
      <c r="BJ25" s="225">
        <v>4.541666666666667</v>
      </c>
      <c r="BK25" s="268">
        <v>5</v>
      </c>
      <c r="BL25" s="226" t="s">
        <v>49</v>
      </c>
      <c r="BM25" s="225">
        <v>4.6500000000000004</v>
      </c>
      <c r="BN25" s="227">
        <v>5</v>
      </c>
      <c r="BO25" s="224" t="s">
        <v>47</v>
      </c>
      <c r="BP25" s="251">
        <f t="shared" si="21"/>
        <v>115.53269877417904</v>
      </c>
      <c r="BQ25" s="250">
        <f t="shared" si="22"/>
        <v>5</v>
      </c>
    </row>
    <row r="26" spans="1:69" ht="15">
      <c r="A26" s="133">
        <v>775526</v>
      </c>
      <c r="B26" s="34">
        <v>12</v>
      </c>
      <c r="C26" s="35">
        <v>12</v>
      </c>
      <c r="D26" s="36">
        <f t="shared" si="7"/>
        <v>1</v>
      </c>
      <c r="E26" s="37">
        <v>0</v>
      </c>
      <c r="F26" s="38">
        <f t="shared" si="0"/>
        <v>0</v>
      </c>
      <c r="G26" s="37">
        <v>18.670000000000002</v>
      </c>
      <c r="H26" s="39">
        <f t="shared" si="1"/>
        <v>0.98263157894736852</v>
      </c>
      <c r="I26" s="64">
        <v>12</v>
      </c>
      <c r="J26" s="65">
        <f t="shared" si="2"/>
        <v>1</v>
      </c>
      <c r="K26" s="66">
        <v>0</v>
      </c>
      <c r="L26" s="67">
        <f t="shared" si="3"/>
        <v>0</v>
      </c>
      <c r="M26" s="68">
        <v>19.329999999999998</v>
      </c>
      <c r="N26" s="69">
        <f t="shared" si="4"/>
        <v>0.96649999999999991</v>
      </c>
      <c r="O26" s="79">
        <v>12</v>
      </c>
      <c r="P26" s="80">
        <f t="shared" si="8"/>
        <v>1</v>
      </c>
      <c r="Q26" s="81">
        <v>0</v>
      </c>
      <c r="R26" s="82">
        <f t="shared" si="5"/>
        <v>0</v>
      </c>
      <c r="S26" s="81">
        <v>28.33</v>
      </c>
      <c r="T26" s="83">
        <f t="shared" si="6"/>
        <v>0.97689655172413792</v>
      </c>
      <c r="U26" s="151">
        <v>12</v>
      </c>
      <c r="V26" s="151">
        <v>12</v>
      </c>
      <c r="W26" s="152">
        <f t="shared" si="9"/>
        <v>1</v>
      </c>
      <c r="X26" s="149">
        <v>0</v>
      </c>
      <c r="Y26" s="149">
        <f t="shared" si="10"/>
        <v>0</v>
      </c>
      <c r="Z26" s="149">
        <v>20</v>
      </c>
      <c r="AA26" s="149">
        <f t="shared" si="11"/>
        <v>0.76923076923076927</v>
      </c>
      <c r="AB26" s="160">
        <v>11.6</v>
      </c>
      <c r="AC26" s="159">
        <f t="shared" si="12"/>
        <v>0.96666666666666667</v>
      </c>
      <c r="AD26" s="106">
        <v>0</v>
      </c>
      <c r="AE26" s="106">
        <f t="shared" si="13"/>
        <v>0</v>
      </c>
      <c r="AF26" s="106">
        <v>14.33</v>
      </c>
      <c r="AG26" s="106">
        <f t="shared" si="14"/>
        <v>0.75421052631578944</v>
      </c>
      <c r="AH26" s="180">
        <v>12</v>
      </c>
      <c r="AI26" s="181">
        <f t="shared" si="15"/>
        <v>1</v>
      </c>
      <c r="AJ26" s="184">
        <v>0</v>
      </c>
      <c r="AK26" s="184">
        <f t="shared" si="16"/>
        <v>0</v>
      </c>
      <c r="AL26" s="184">
        <v>7.67</v>
      </c>
      <c r="AM26" s="184">
        <f t="shared" si="17"/>
        <v>0.38350000000000001</v>
      </c>
      <c r="AN26" s="96">
        <v>0</v>
      </c>
      <c r="AO26" s="97">
        <v>0.96400000000000008</v>
      </c>
      <c r="AP26" s="97">
        <v>0</v>
      </c>
      <c r="AQ26" s="97">
        <v>0.97200000000000009</v>
      </c>
      <c r="AR26" s="97">
        <v>0</v>
      </c>
      <c r="AS26" s="97">
        <v>0.92555555555555558</v>
      </c>
      <c r="AT26" s="97">
        <v>0</v>
      </c>
      <c r="AU26" s="97">
        <v>1</v>
      </c>
      <c r="AV26" s="97">
        <v>0</v>
      </c>
      <c r="AW26" s="97">
        <v>0.94000000000000006</v>
      </c>
      <c r="AX26" s="97">
        <v>0</v>
      </c>
      <c r="AY26" s="97">
        <v>0.99833333333333341</v>
      </c>
      <c r="AZ26" s="98">
        <v>1</v>
      </c>
      <c r="BA26" s="98">
        <v>0.11842105263157894</v>
      </c>
      <c r="BB26" s="197">
        <f t="shared" si="18"/>
        <v>1</v>
      </c>
      <c r="BC26" s="198">
        <f t="shared" si="19"/>
        <v>0.99583333333333324</v>
      </c>
      <c r="BD26" s="201">
        <f t="shared" si="20"/>
        <v>1.2756535189838727</v>
      </c>
      <c r="BE26" s="202">
        <v>0.5</v>
      </c>
      <c r="BF26" s="209">
        <v>1</v>
      </c>
      <c r="BG26" s="210">
        <v>1</v>
      </c>
      <c r="BH26" s="211">
        <v>1</v>
      </c>
      <c r="BI26" s="212">
        <v>1</v>
      </c>
      <c r="BJ26" s="225">
        <v>4.7708333333333339</v>
      </c>
      <c r="BK26" s="267">
        <v>4.7708333333333339</v>
      </c>
      <c r="BL26" s="226" t="s">
        <v>20</v>
      </c>
      <c r="BM26" s="225">
        <v>4.4833333333333334</v>
      </c>
      <c r="BN26" s="201">
        <v>4.4833333333333334</v>
      </c>
      <c r="BO26" s="224" t="s">
        <v>20</v>
      </c>
      <c r="BP26" s="251">
        <f t="shared" si="21"/>
        <v>98.866337974596817</v>
      </c>
      <c r="BQ26" s="250">
        <f t="shared" si="22"/>
        <v>5</v>
      </c>
    </row>
    <row r="27" spans="1:69" ht="34.5">
      <c r="A27" s="133">
        <v>779849</v>
      </c>
      <c r="B27" s="34">
        <v>9</v>
      </c>
      <c r="C27" s="35">
        <v>12</v>
      </c>
      <c r="D27" s="36">
        <f t="shared" si="7"/>
        <v>0.875</v>
      </c>
      <c r="E27" s="37">
        <v>10</v>
      </c>
      <c r="F27" s="38">
        <f t="shared" si="0"/>
        <v>0.90909090909090906</v>
      </c>
      <c r="G27" s="37">
        <v>0</v>
      </c>
      <c r="H27" s="39">
        <f t="shared" si="1"/>
        <v>0</v>
      </c>
      <c r="I27" s="64">
        <v>12</v>
      </c>
      <c r="J27" s="65">
        <f t="shared" si="2"/>
        <v>1</v>
      </c>
      <c r="K27" s="66">
        <v>14.67</v>
      </c>
      <c r="L27" s="67">
        <f t="shared" si="3"/>
        <v>0.916875</v>
      </c>
      <c r="M27" s="68">
        <v>0</v>
      </c>
      <c r="N27" s="69">
        <f t="shared" si="4"/>
        <v>0</v>
      </c>
      <c r="O27" s="79">
        <v>12</v>
      </c>
      <c r="P27" s="80">
        <f t="shared" si="8"/>
        <v>1</v>
      </c>
      <c r="Q27" s="81">
        <v>0</v>
      </c>
      <c r="R27" s="82">
        <f t="shared" si="5"/>
        <v>0</v>
      </c>
      <c r="S27" s="81">
        <v>0</v>
      </c>
      <c r="T27" s="83">
        <f t="shared" si="6"/>
        <v>0</v>
      </c>
      <c r="U27" s="151" t="s">
        <v>0</v>
      </c>
      <c r="V27" s="151">
        <v>11.26</v>
      </c>
      <c r="W27" s="152">
        <f t="shared" si="9"/>
        <v>0.46916666666666668</v>
      </c>
      <c r="X27" s="149">
        <v>15.89</v>
      </c>
      <c r="Y27" s="149">
        <f t="shared" si="10"/>
        <v>0.79449999999999998</v>
      </c>
      <c r="Z27" s="149">
        <v>0</v>
      </c>
      <c r="AA27" s="149">
        <f t="shared" si="11"/>
        <v>0</v>
      </c>
      <c r="AB27" s="160">
        <v>12</v>
      </c>
      <c r="AC27" s="159">
        <f t="shared" si="12"/>
        <v>1</v>
      </c>
      <c r="AD27" s="106">
        <v>0</v>
      </c>
      <c r="AE27" s="106">
        <f t="shared" si="13"/>
        <v>0</v>
      </c>
      <c r="AF27" s="106">
        <v>17</v>
      </c>
      <c r="AG27" s="106">
        <f t="shared" si="14"/>
        <v>0.89473684210526316</v>
      </c>
      <c r="AH27" s="180">
        <v>12</v>
      </c>
      <c r="AI27" s="181">
        <f t="shared" si="15"/>
        <v>1</v>
      </c>
      <c r="AJ27" s="184">
        <v>11.5</v>
      </c>
      <c r="AK27" s="184">
        <f t="shared" si="16"/>
        <v>0.88461538461538458</v>
      </c>
      <c r="AL27" s="184">
        <v>0</v>
      </c>
      <c r="AM27" s="184">
        <f t="shared" si="17"/>
        <v>0</v>
      </c>
      <c r="AN27" s="96">
        <v>0.85</v>
      </c>
      <c r="AO27" s="97">
        <v>0</v>
      </c>
      <c r="AP27" s="97">
        <v>0.97</v>
      </c>
      <c r="AQ27" s="97">
        <v>0</v>
      </c>
      <c r="AR27" s="97">
        <v>0</v>
      </c>
      <c r="AS27" s="97">
        <v>0</v>
      </c>
      <c r="AT27" s="97">
        <v>0.96400000000000008</v>
      </c>
      <c r="AU27" s="97">
        <v>0</v>
      </c>
      <c r="AV27" s="97">
        <v>0</v>
      </c>
      <c r="AW27" s="97">
        <v>0.96799999999999997</v>
      </c>
      <c r="AX27" s="97">
        <v>0</v>
      </c>
      <c r="AY27" s="97">
        <v>0</v>
      </c>
      <c r="AZ27" s="98">
        <v>0.1111111111111111</v>
      </c>
      <c r="BA27" s="98">
        <v>0</v>
      </c>
      <c r="BB27" s="197">
        <f t="shared" si="18"/>
        <v>0.1111111111111111</v>
      </c>
      <c r="BC27" s="198">
        <f t="shared" si="19"/>
        <v>0.83604166666666657</v>
      </c>
      <c r="BD27" s="201">
        <f t="shared" si="20"/>
        <v>0.77476573464912268</v>
      </c>
      <c r="BE27" s="202">
        <v>0</v>
      </c>
      <c r="BF27" s="209">
        <v>1</v>
      </c>
      <c r="BG27" s="210"/>
      <c r="BH27" s="211">
        <v>1</v>
      </c>
      <c r="BI27" s="212">
        <v>1</v>
      </c>
      <c r="BJ27" s="225">
        <v>2.9166666666666665</v>
      </c>
      <c r="BK27" s="268">
        <v>2.4166666666666665</v>
      </c>
      <c r="BL27" s="226" t="s">
        <v>48</v>
      </c>
      <c r="BM27" s="225">
        <v>3.5166666666666666</v>
      </c>
      <c r="BN27" s="227">
        <v>3.0166666666666666</v>
      </c>
      <c r="BO27" s="224" t="s">
        <v>48</v>
      </c>
      <c r="BP27" s="251">
        <f t="shared" si="21"/>
        <v>51.12956003289473</v>
      </c>
      <c r="BQ27" s="250">
        <f t="shared" si="22"/>
        <v>1</v>
      </c>
    </row>
    <row r="28" spans="1:69" ht="34.5">
      <c r="A28" s="133">
        <v>787776</v>
      </c>
      <c r="B28" s="34">
        <v>12</v>
      </c>
      <c r="C28" s="35">
        <v>12</v>
      </c>
      <c r="D28" s="36">
        <f t="shared" si="7"/>
        <v>1</v>
      </c>
      <c r="E28" s="37">
        <v>0</v>
      </c>
      <c r="F28" s="38">
        <f t="shared" si="0"/>
        <v>0</v>
      </c>
      <c r="G28" s="37">
        <v>8.2200000000000006</v>
      </c>
      <c r="H28" s="39">
        <f t="shared" si="1"/>
        <v>0.43263157894736848</v>
      </c>
      <c r="I28" s="64">
        <v>7.88</v>
      </c>
      <c r="J28" s="65">
        <f t="shared" si="2"/>
        <v>0.65666666666666662</v>
      </c>
      <c r="K28" s="66">
        <v>7.5</v>
      </c>
      <c r="L28" s="67">
        <f t="shared" si="3"/>
        <v>0.46875</v>
      </c>
      <c r="M28" s="68">
        <v>0</v>
      </c>
      <c r="N28" s="69">
        <f t="shared" si="4"/>
        <v>0</v>
      </c>
      <c r="O28" s="79" t="s">
        <v>0</v>
      </c>
      <c r="P28" s="80">
        <f t="shared" si="8"/>
        <v>0</v>
      </c>
      <c r="Q28" s="81">
        <v>0</v>
      </c>
      <c r="R28" s="82">
        <f t="shared" si="5"/>
        <v>0</v>
      </c>
      <c r="S28" s="81">
        <v>19</v>
      </c>
      <c r="T28" s="83">
        <f t="shared" si="6"/>
        <v>0.65517241379310343</v>
      </c>
      <c r="U28" s="151">
        <v>12</v>
      </c>
      <c r="V28" s="151">
        <v>12</v>
      </c>
      <c r="W28" s="152">
        <f t="shared" si="9"/>
        <v>1</v>
      </c>
      <c r="X28" s="149">
        <v>0</v>
      </c>
      <c r="Y28" s="149">
        <f t="shared" si="10"/>
        <v>0</v>
      </c>
      <c r="Z28" s="149">
        <v>0</v>
      </c>
      <c r="AA28" s="149">
        <f t="shared" si="11"/>
        <v>0</v>
      </c>
      <c r="AB28" s="160">
        <v>12</v>
      </c>
      <c r="AC28" s="159">
        <f t="shared" si="12"/>
        <v>1</v>
      </c>
      <c r="AD28" s="106">
        <v>0</v>
      </c>
      <c r="AE28" s="106">
        <f t="shared" si="13"/>
        <v>0</v>
      </c>
      <c r="AF28" s="116">
        <v>7</v>
      </c>
      <c r="AG28" s="106">
        <f t="shared" si="14"/>
        <v>0.36842105263157893</v>
      </c>
      <c r="AH28" s="180">
        <v>7.77</v>
      </c>
      <c r="AI28" s="181">
        <f t="shared" si="15"/>
        <v>0.64749999999999996</v>
      </c>
      <c r="AJ28" s="184">
        <v>7.44</v>
      </c>
      <c r="AK28" s="184">
        <f t="shared" si="16"/>
        <v>0.5723076923076923</v>
      </c>
      <c r="AL28" s="184">
        <v>0</v>
      </c>
      <c r="AM28" s="184">
        <f t="shared" si="17"/>
        <v>0</v>
      </c>
      <c r="AN28" s="96">
        <v>0</v>
      </c>
      <c r="AO28" s="97">
        <v>0.82599999999999996</v>
      </c>
      <c r="AP28" s="97">
        <v>0</v>
      </c>
      <c r="AQ28" s="97">
        <v>0</v>
      </c>
      <c r="AR28" s="97">
        <v>0</v>
      </c>
      <c r="AS28" s="97">
        <v>0.77555555555555555</v>
      </c>
      <c r="AT28" s="97">
        <v>0</v>
      </c>
      <c r="AU28" s="97">
        <v>0</v>
      </c>
      <c r="AV28" s="97">
        <v>0</v>
      </c>
      <c r="AW28" s="97">
        <v>0</v>
      </c>
      <c r="AX28" s="97">
        <v>0.94750000000000001</v>
      </c>
      <c r="AY28" s="97">
        <v>0</v>
      </c>
      <c r="AZ28" s="98">
        <v>0.3611111111111111</v>
      </c>
      <c r="BA28" s="98">
        <v>2.6315789473684209E-2</v>
      </c>
      <c r="BB28" s="197">
        <f t="shared" si="18"/>
        <v>0.36988304093567248</v>
      </c>
      <c r="BC28" s="198">
        <f t="shared" si="19"/>
        <v>0.78802083333333328</v>
      </c>
      <c r="BD28" s="201">
        <f t="shared" si="20"/>
        <v>0.58684075964576188</v>
      </c>
      <c r="BE28" s="202">
        <v>0</v>
      </c>
      <c r="BF28" s="209">
        <v>1</v>
      </c>
      <c r="BG28" s="210">
        <v>1</v>
      </c>
      <c r="BH28" s="211">
        <v>1</v>
      </c>
      <c r="BI28" s="212">
        <v>1</v>
      </c>
      <c r="BJ28" s="225">
        <v>3.958333333333333</v>
      </c>
      <c r="BK28" s="268">
        <v>2.958333333333333</v>
      </c>
      <c r="BL28" s="226" t="s">
        <v>50</v>
      </c>
      <c r="BM28" s="225">
        <v>3.6</v>
      </c>
      <c r="BN28" s="227">
        <v>2.1</v>
      </c>
      <c r="BO28" s="224" t="s">
        <v>50</v>
      </c>
      <c r="BP28" s="251">
        <f t="shared" si="21"/>
        <v>48.332806271845804</v>
      </c>
      <c r="BQ28" s="250">
        <f t="shared" si="22"/>
        <v>1</v>
      </c>
    </row>
    <row r="29" spans="1:69" ht="23.25">
      <c r="A29" s="133">
        <v>820646</v>
      </c>
      <c r="B29" s="34">
        <v>12</v>
      </c>
      <c r="C29" s="35">
        <v>12</v>
      </c>
      <c r="D29" s="36">
        <f t="shared" si="7"/>
        <v>1</v>
      </c>
      <c r="E29" s="37">
        <v>10.67</v>
      </c>
      <c r="F29" s="38">
        <f t="shared" si="0"/>
        <v>0.97</v>
      </c>
      <c r="G29" s="37">
        <v>0</v>
      </c>
      <c r="H29" s="39">
        <f t="shared" si="1"/>
        <v>0</v>
      </c>
      <c r="I29" s="64">
        <v>12</v>
      </c>
      <c r="J29" s="65">
        <f t="shared" si="2"/>
        <v>1</v>
      </c>
      <c r="K29" s="66">
        <v>16</v>
      </c>
      <c r="L29" s="67">
        <f t="shared" si="3"/>
        <v>1</v>
      </c>
      <c r="M29" s="68">
        <v>0</v>
      </c>
      <c r="N29" s="69">
        <f t="shared" si="4"/>
        <v>0</v>
      </c>
      <c r="O29" s="79">
        <v>12</v>
      </c>
      <c r="P29" s="80">
        <f t="shared" si="8"/>
        <v>1</v>
      </c>
      <c r="Q29" s="81">
        <v>17</v>
      </c>
      <c r="R29" s="82">
        <f t="shared" si="5"/>
        <v>1</v>
      </c>
      <c r="S29" s="81">
        <v>0</v>
      </c>
      <c r="T29" s="83">
        <f t="shared" si="6"/>
        <v>0</v>
      </c>
      <c r="U29" s="151">
        <v>12</v>
      </c>
      <c r="V29" s="151">
        <v>12</v>
      </c>
      <c r="W29" s="152">
        <f t="shared" si="9"/>
        <v>1</v>
      </c>
      <c r="X29" s="149">
        <v>0</v>
      </c>
      <c r="Y29" s="149">
        <f t="shared" si="10"/>
        <v>0</v>
      </c>
      <c r="Z29" s="149">
        <v>26</v>
      </c>
      <c r="AA29" s="149">
        <f t="shared" si="11"/>
        <v>1</v>
      </c>
      <c r="AB29" s="160">
        <v>12</v>
      </c>
      <c r="AC29" s="159">
        <f t="shared" si="12"/>
        <v>1</v>
      </c>
      <c r="AD29" s="106">
        <v>14</v>
      </c>
      <c r="AE29" s="106">
        <f t="shared" si="13"/>
        <v>1</v>
      </c>
      <c r="AF29" s="106">
        <v>0</v>
      </c>
      <c r="AG29" s="106">
        <f t="shared" si="14"/>
        <v>0</v>
      </c>
      <c r="AH29" s="180">
        <v>12</v>
      </c>
      <c r="AI29" s="181">
        <f t="shared" si="15"/>
        <v>1</v>
      </c>
      <c r="AJ29" s="184">
        <v>12.33</v>
      </c>
      <c r="AK29" s="184">
        <f t="shared" si="16"/>
        <v>0.94846153846153847</v>
      </c>
      <c r="AL29" s="184">
        <v>0</v>
      </c>
      <c r="AM29" s="184">
        <f t="shared" si="17"/>
        <v>0</v>
      </c>
      <c r="AN29" s="96">
        <v>0.78500000000000003</v>
      </c>
      <c r="AO29" s="97">
        <v>0</v>
      </c>
      <c r="AP29" s="97">
        <v>1</v>
      </c>
      <c r="AQ29" s="97">
        <v>0</v>
      </c>
      <c r="AR29" s="97">
        <v>1</v>
      </c>
      <c r="AS29" s="97">
        <v>0</v>
      </c>
      <c r="AT29" s="97">
        <v>0</v>
      </c>
      <c r="AU29" s="97">
        <v>1</v>
      </c>
      <c r="AV29" s="97">
        <v>0.90249999999999997</v>
      </c>
      <c r="AW29" s="97">
        <v>0</v>
      </c>
      <c r="AX29" s="97">
        <v>0.98499999999999999</v>
      </c>
      <c r="AY29" s="97">
        <v>0</v>
      </c>
      <c r="AZ29" s="98">
        <v>1</v>
      </c>
      <c r="BA29" s="98">
        <v>0</v>
      </c>
      <c r="BB29" s="197">
        <f t="shared" si="18"/>
        <v>1</v>
      </c>
      <c r="BC29" s="198">
        <f t="shared" si="19"/>
        <v>1</v>
      </c>
      <c r="BD29" s="201">
        <f t="shared" si="20"/>
        <v>1.0458629385964913</v>
      </c>
      <c r="BE29" s="202">
        <v>0.83333333333333326</v>
      </c>
      <c r="BF29" s="209">
        <v>1</v>
      </c>
      <c r="BG29" s="210">
        <v>1</v>
      </c>
      <c r="BH29" s="211">
        <v>1</v>
      </c>
      <c r="BI29" s="212">
        <v>1</v>
      </c>
      <c r="BJ29" s="225">
        <v>4</v>
      </c>
      <c r="BK29" s="268">
        <v>4.5</v>
      </c>
      <c r="BL29" s="226" t="s">
        <v>49</v>
      </c>
      <c r="BM29" s="225">
        <v>4.75</v>
      </c>
      <c r="BN29" s="201">
        <v>4.75</v>
      </c>
      <c r="BO29" s="224" t="s">
        <v>20</v>
      </c>
      <c r="BP29" s="251">
        <f t="shared" si="21"/>
        <v>96.479906798245608</v>
      </c>
      <c r="BQ29" s="250">
        <f t="shared" si="22"/>
        <v>5</v>
      </c>
    </row>
    <row r="30" spans="1:69" ht="23.25">
      <c r="A30" s="133">
        <v>830348</v>
      </c>
      <c r="B30" s="34">
        <v>12</v>
      </c>
      <c r="C30" s="35">
        <v>12</v>
      </c>
      <c r="D30" s="36">
        <f t="shared" si="7"/>
        <v>1</v>
      </c>
      <c r="E30" s="37">
        <v>0</v>
      </c>
      <c r="F30" s="38">
        <f t="shared" si="0"/>
        <v>0</v>
      </c>
      <c r="G30" s="37">
        <v>18.670000000000002</v>
      </c>
      <c r="H30" s="39">
        <f t="shared" si="1"/>
        <v>0.98263157894736852</v>
      </c>
      <c r="I30" s="64">
        <v>12</v>
      </c>
      <c r="J30" s="65">
        <f t="shared" si="2"/>
        <v>1</v>
      </c>
      <c r="K30" s="66">
        <v>16</v>
      </c>
      <c r="L30" s="67">
        <f t="shared" si="3"/>
        <v>1</v>
      </c>
      <c r="M30" s="68">
        <v>0</v>
      </c>
      <c r="N30" s="69">
        <f t="shared" si="4"/>
        <v>0</v>
      </c>
      <c r="O30" s="79">
        <v>12</v>
      </c>
      <c r="P30" s="80">
        <f t="shared" si="8"/>
        <v>1</v>
      </c>
      <c r="Q30" s="81">
        <v>17</v>
      </c>
      <c r="R30" s="82">
        <f t="shared" si="5"/>
        <v>1</v>
      </c>
      <c r="S30" s="81">
        <v>0</v>
      </c>
      <c r="T30" s="83">
        <f t="shared" si="6"/>
        <v>0</v>
      </c>
      <c r="U30" s="151">
        <v>12</v>
      </c>
      <c r="V30" s="151">
        <v>12</v>
      </c>
      <c r="W30" s="152">
        <f t="shared" si="9"/>
        <v>1</v>
      </c>
      <c r="X30" s="149">
        <v>19.329999999999998</v>
      </c>
      <c r="Y30" s="149">
        <f t="shared" si="10"/>
        <v>0.96649999999999991</v>
      </c>
      <c r="Z30" s="149">
        <v>16.670000000000002</v>
      </c>
      <c r="AA30" s="149">
        <f t="shared" si="11"/>
        <v>0.64115384615384619</v>
      </c>
      <c r="AB30" s="160">
        <v>12</v>
      </c>
      <c r="AC30" s="159">
        <f t="shared" si="12"/>
        <v>1</v>
      </c>
      <c r="AD30" s="106">
        <v>0</v>
      </c>
      <c r="AE30" s="106">
        <f t="shared" si="13"/>
        <v>0</v>
      </c>
      <c r="AF30" s="106">
        <v>16.440000000000001</v>
      </c>
      <c r="AG30" s="106">
        <f t="shared" si="14"/>
        <v>0.86526315789473696</v>
      </c>
      <c r="AH30" s="180">
        <v>12</v>
      </c>
      <c r="AI30" s="181">
        <f t="shared" si="15"/>
        <v>1</v>
      </c>
      <c r="AJ30" s="184">
        <v>12.67</v>
      </c>
      <c r="AK30" s="184">
        <f t="shared" si="16"/>
        <v>0.97461538461538466</v>
      </c>
      <c r="AL30" s="184">
        <v>0</v>
      </c>
      <c r="AM30" s="184">
        <f t="shared" si="17"/>
        <v>0</v>
      </c>
      <c r="AN30" s="96">
        <v>0</v>
      </c>
      <c r="AO30" s="97">
        <v>0.99399999999999999</v>
      </c>
      <c r="AP30" s="97">
        <v>1</v>
      </c>
      <c r="AQ30" s="97">
        <v>0</v>
      </c>
      <c r="AR30" s="97">
        <v>1</v>
      </c>
      <c r="AS30" s="97">
        <v>0</v>
      </c>
      <c r="AT30" s="97">
        <v>0.99199999999999999</v>
      </c>
      <c r="AU30" s="97">
        <v>1</v>
      </c>
      <c r="AV30" s="97">
        <v>0</v>
      </c>
      <c r="AW30" s="97">
        <v>0.98199999999999998</v>
      </c>
      <c r="AX30" s="97">
        <v>0.97750000000000004</v>
      </c>
      <c r="AY30" s="97">
        <v>0</v>
      </c>
      <c r="AZ30" s="98">
        <v>1</v>
      </c>
      <c r="BA30" s="98">
        <v>7.8947368421052627E-2</v>
      </c>
      <c r="BB30" s="197">
        <f t="shared" si="18"/>
        <v>1</v>
      </c>
      <c r="BC30" s="198">
        <f t="shared" si="19"/>
        <v>1</v>
      </c>
      <c r="BD30" s="201">
        <f t="shared" si="20"/>
        <v>1.3015541160593793</v>
      </c>
      <c r="BE30" s="202">
        <v>1</v>
      </c>
      <c r="BF30" s="209">
        <v>1</v>
      </c>
      <c r="BG30" s="210">
        <v>1</v>
      </c>
      <c r="BH30" s="211">
        <v>1</v>
      </c>
      <c r="BI30" s="212">
        <v>1</v>
      </c>
      <c r="BJ30" s="225">
        <v>4.791666666666667</v>
      </c>
      <c r="BK30" s="267">
        <v>4.791666666666667</v>
      </c>
      <c r="BL30" s="226" t="s">
        <v>20</v>
      </c>
      <c r="BM30" s="225">
        <v>4.6166666666666671</v>
      </c>
      <c r="BN30" s="227">
        <v>5</v>
      </c>
      <c r="BO30" s="224" t="s">
        <v>47</v>
      </c>
      <c r="BP30" s="251">
        <f t="shared" si="21"/>
        <v>106.70551956815116</v>
      </c>
      <c r="BQ30" s="250">
        <f t="shared" si="22"/>
        <v>5</v>
      </c>
    </row>
    <row r="31" spans="1:69" ht="23.25">
      <c r="A31" s="133">
        <v>879545</v>
      </c>
      <c r="B31" s="34">
        <v>11.33</v>
      </c>
      <c r="C31" s="35">
        <v>12</v>
      </c>
      <c r="D31" s="36">
        <f t="shared" si="7"/>
        <v>0.9720833333333333</v>
      </c>
      <c r="E31" s="37">
        <v>7.11</v>
      </c>
      <c r="F31" s="38">
        <f t="shared" si="0"/>
        <v>0.64636363636363636</v>
      </c>
      <c r="G31" s="37">
        <v>0</v>
      </c>
      <c r="H31" s="39">
        <f t="shared" si="1"/>
        <v>0</v>
      </c>
      <c r="I31" s="64">
        <v>10.75</v>
      </c>
      <c r="J31" s="65">
        <f t="shared" si="2"/>
        <v>0.89583333333333337</v>
      </c>
      <c r="K31" s="66">
        <v>15.5</v>
      </c>
      <c r="L31" s="67">
        <f t="shared" si="3"/>
        <v>0.96875</v>
      </c>
      <c r="M31" s="68">
        <v>0</v>
      </c>
      <c r="N31" s="69">
        <f t="shared" si="4"/>
        <v>0</v>
      </c>
      <c r="O31" s="79">
        <v>9.4499999999999993</v>
      </c>
      <c r="P31" s="80">
        <f t="shared" si="8"/>
        <v>0.78749999999999998</v>
      </c>
      <c r="Q31" s="81">
        <v>14.67</v>
      </c>
      <c r="R31" s="82">
        <f t="shared" si="5"/>
        <v>0.86294117647058821</v>
      </c>
      <c r="S31" s="81">
        <v>0</v>
      </c>
      <c r="T31" s="83">
        <f t="shared" si="6"/>
        <v>0</v>
      </c>
      <c r="U31" s="151">
        <v>12</v>
      </c>
      <c r="V31" s="151">
        <v>8.31</v>
      </c>
      <c r="W31" s="152">
        <f t="shared" si="9"/>
        <v>0.84625000000000006</v>
      </c>
      <c r="X31" s="149">
        <v>17.670000000000002</v>
      </c>
      <c r="Y31" s="149">
        <f t="shared" si="10"/>
        <v>0.88350000000000006</v>
      </c>
      <c r="Z31" s="149">
        <v>0</v>
      </c>
      <c r="AA31" s="149">
        <f t="shared" si="11"/>
        <v>0</v>
      </c>
      <c r="AB31" s="160">
        <v>12</v>
      </c>
      <c r="AC31" s="159">
        <f t="shared" si="12"/>
        <v>1</v>
      </c>
      <c r="AD31" s="106">
        <v>9.33</v>
      </c>
      <c r="AE31" s="106">
        <f t="shared" si="13"/>
        <v>0.66642857142857148</v>
      </c>
      <c r="AF31" s="106">
        <v>0</v>
      </c>
      <c r="AG31" s="106">
        <f t="shared" si="14"/>
        <v>0</v>
      </c>
      <c r="AH31" s="180">
        <v>10.050000000000001</v>
      </c>
      <c r="AI31" s="181">
        <f t="shared" si="15"/>
        <v>0.83750000000000002</v>
      </c>
      <c r="AJ31" s="184">
        <v>11.33</v>
      </c>
      <c r="AK31" s="184">
        <f t="shared" si="16"/>
        <v>0.8715384615384616</v>
      </c>
      <c r="AL31" s="184">
        <v>0</v>
      </c>
      <c r="AM31" s="184">
        <f t="shared" si="17"/>
        <v>0</v>
      </c>
      <c r="AN31" s="96">
        <v>0.93</v>
      </c>
      <c r="AO31" s="97">
        <v>0</v>
      </c>
      <c r="AP31" s="97">
        <v>0</v>
      </c>
      <c r="AQ31" s="97">
        <v>0</v>
      </c>
      <c r="AR31" s="97">
        <v>0.95</v>
      </c>
      <c r="AS31" s="97">
        <v>0</v>
      </c>
      <c r="AT31" s="97">
        <v>0.98000000000000009</v>
      </c>
      <c r="AU31" s="97">
        <v>0</v>
      </c>
      <c r="AV31" s="97">
        <v>1</v>
      </c>
      <c r="AW31" s="97">
        <v>0</v>
      </c>
      <c r="AX31" s="97">
        <v>0.97750000000000004</v>
      </c>
      <c r="AY31" s="97">
        <v>0</v>
      </c>
      <c r="AZ31" s="98">
        <v>1</v>
      </c>
      <c r="BA31" s="98">
        <v>0.73684210526315785</v>
      </c>
      <c r="BB31" s="197">
        <f t="shared" si="18"/>
        <v>1</v>
      </c>
      <c r="BC31" s="198">
        <f t="shared" si="19"/>
        <v>0.89468749999999997</v>
      </c>
      <c r="BD31" s="201">
        <f t="shared" si="20"/>
        <v>0.83343131265664161</v>
      </c>
      <c r="BE31" s="202">
        <v>0.66666666666666663</v>
      </c>
      <c r="BF31" s="209">
        <v>1</v>
      </c>
      <c r="BG31" s="210">
        <v>1</v>
      </c>
      <c r="BH31" s="211">
        <v>1</v>
      </c>
      <c r="BI31" s="212">
        <v>1</v>
      </c>
      <c r="BJ31" s="225">
        <v>3.6666666666666665</v>
      </c>
      <c r="BK31" s="267">
        <v>3.6666666666666665</v>
      </c>
      <c r="BL31" s="224" t="s">
        <v>20</v>
      </c>
      <c r="BM31" s="225">
        <v>3.4333333333333331</v>
      </c>
      <c r="BN31" s="227">
        <v>3.9333333333333331</v>
      </c>
      <c r="BO31" s="224" t="s">
        <v>49</v>
      </c>
      <c r="BP31" s="251">
        <f t="shared" si="21"/>
        <v>81.849324483082697</v>
      </c>
      <c r="BQ31" s="250">
        <f t="shared" si="22"/>
        <v>3</v>
      </c>
    </row>
    <row r="32" spans="1:69" ht="15">
      <c r="A32" s="133">
        <v>898652</v>
      </c>
      <c r="B32" s="34">
        <v>5.67</v>
      </c>
      <c r="C32" s="35">
        <v>12</v>
      </c>
      <c r="D32" s="36">
        <f t="shared" si="7"/>
        <v>0.73625000000000007</v>
      </c>
      <c r="E32" s="37">
        <v>0</v>
      </c>
      <c r="F32" s="38">
        <f t="shared" si="0"/>
        <v>0</v>
      </c>
      <c r="G32" s="37">
        <v>0</v>
      </c>
      <c r="H32" s="39">
        <f t="shared" si="1"/>
        <v>0</v>
      </c>
      <c r="I32" s="64">
        <v>9</v>
      </c>
      <c r="J32" s="65">
        <f t="shared" si="2"/>
        <v>0.75</v>
      </c>
      <c r="K32" s="66">
        <v>0</v>
      </c>
      <c r="L32" s="67">
        <f t="shared" si="3"/>
        <v>0</v>
      </c>
      <c r="M32" s="68">
        <v>0</v>
      </c>
      <c r="N32" s="69">
        <f t="shared" si="4"/>
        <v>0</v>
      </c>
      <c r="O32" s="79">
        <v>11.72</v>
      </c>
      <c r="P32" s="80">
        <f t="shared" si="8"/>
        <v>0.97666666666666668</v>
      </c>
      <c r="Q32" s="81">
        <v>0</v>
      </c>
      <c r="R32" s="82">
        <f t="shared" si="5"/>
        <v>0</v>
      </c>
      <c r="S32" s="81">
        <v>0</v>
      </c>
      <c r="T32" s="83">
        <f t="shared" si="6"/>
        <v>0</v>
      </c>
      <c r="U32" s="151">
        <v>12</v>
      </c>
      <c r="V32" s="151">
        <v>12</v>
      </c>
      <c r="W32" s="152">
        <f t="shared" si="9"/>
        <v>1</v>
      </c>
      <c r="X32" s="149">
        <v>9.67</v>
      </c>
      <c r="Y32" s="149">
        <f t="shared" si="10"/>
        <v>0.48349999999999999</v>
      </c>
      <c r="Z32" s="149">
        <v>0</v>
      </c>
      <c r="AA32" s="149">
        <f t="shared" si="11"/>
        <v>0</v>
      </c>
      <c r="AB32" s="160">
        <v>10</v>
      </c>
      <c r="AC32" s="159">
        <f t="shared" si="12"/>
        <v>0.83333333333333337</v>
      </c>
      <c r="AD32" s="106">
        <v>0</v>
      </c>
      <c r="AE32" s="106">
        <f t="shared" si="13"/>
        <v>0</v>
      </c>
      <c r="AF32" s="106">
        <v>0</v>
      </c>
      <c r="AG32" s="106">
        <f t="shared" si="14"/>
        <v>0</v>
      </c>
      <c r="AH32" s="180">
        <v>7.63</v>
      </c>
      <c r="AI32" s="181">
        <f t="shared" si="15"/>
        <v>0.63583333333333336</v>
      </c>
      <c r="AJ32" s="184">
        <v>8</v>
      </c>
      <c r="AK32" s="184">
        <f t="shared" si="16"/>
        <v>0.61538461538461542</v>
      </c>
      <c r="AL32" s="184">
        <v>0</v>
      </c>
      <c r="AM32" s="184">
        <f t="shared" si="17"/>
        <v>0</v>
      </c>
      <c r="AN32" s="96">
        <v>0</v>
      </c>
      <c r="AO32" s="97">
        <v>0</v>
      </c>
      <c r="AP32" s="97">
        <v>0</v>
      </c>
      <c r="AQ32" s="97">
        <v>0</v>
      </c>
      <c r="AR32" s="97">
        <v>0</v>
      </c>
      <c r="AS32" s="97">
        <v>0</v>
      </c>
      <c r="AT32" s="97">
        <v>0.98000000000000009</v>
      </c>
      <c r="AU32" s="97">
        <v>0</v>
      </c>
      <c r="AV32" s="97">
        <v>0</v>
      </c>
      <c r="AW32" s="97">
        <v>0</v>
      </c>
      <c r="AX32" s="97">
        <v>1</v>
      </c>
      <c r="AY32" s="97">
        <v>0</v>
      </c>
      <c r="AZ32" s="98">
        <v>0.72222222222222221</v>
      </c>
      <c r="BA32" s="98">
        <v>0</v>
      </c>
      <c r="BB32" s="197">
        <f t="shared" si="18"/>
        <v>0.72222222222222221</v>
      </c>
      <c r="BC32" s="198">
        <f t="shared" si="19"/>
        <v>0.83354166666666663</v>
      </c>
      <c r="BD32" s="201">
        <f t="shared" si="20"/>
        <v>0.26837609649122807</v>
      </c>
      <c r="BE32" s="202">
        <v>0</v>
      </c>
      <c r="BF32" s="209">
        <v>1</v>
      </c>
      <c r="BG32" s="210"/>
      <c r="BH32" s="211">
        <v>1</v>
      </c>
      <c r="BI32" s="212">
        <v>1</v>
      </c>
      <c r="BJ32" s="225">
        <v>1.4375</v>
      </c>
      <c r="BK32" s="267">
        <v>1.4375</v>
      </c>
      <c r="BL32" s="226" t="s">
        <v>20</v>
      </c>
      <c r="BM32" s="225">
        <v>2.7666666666666666</v>
      </c>
      <c r="BN32" s="201">
        <v>2.7666666666666666</v>
      </c>
      <c r="BO32" s="224" t="s">
        <v>20</v>
      </c>
      <c r="BP32" s="251">
        <f t="shared" si="21"/>
        <v>42.694819078947376</v>
      </c>
      <c r="BQ32" s="250">
        <f t="shared" si="22"/>
        <v>0</v>
      </c>
    </row>
    <row r="33" spans="1:69" ht="15">
      <c r="A33" s="133">
        <v>899800</v>
      </c>
      <c r="B33" s="34">
        <v>12</v>
      </c>
      <c r="C33" s="35">
        <v>12</v>
      </c>
      <c r="D33" s="36">
        <f t="shared" si="7"/>
        <v>1</v>
      </c>
      <c r="E33" s="37">
        <v>10.67</v>
      </c>
      <c r="F33" s="38">
        <f t="shared" si="0"/>
        <v>0.97</v>
      </c>
      <c r="G33" s="37">
        <v>0</v>
      </c>
      <c r="H33" s="39">
        <f t="shared" si="1"/>
        <v>0</v>
      </c>
      <c r="I33" s="64" t="s">
        <v>0</v>
      </c>
      <c r="J33" s="65">
        <f t="shared" si="2"/>
        <v>0</v>
      </c>
      <c r="K33" s="66">
        <v>0</v>
      </c>
      <c r="L33" s="67">
        <f t="shared" si="3"/>
        <v>0</v>
      </c>
      <c r="M33" s="68">
        <v>0</v>
      </c>
      <c r="N33" s="69">
        <f t="shared" si="4"/>
        <v>0</v>
      </c>
      <c r="O33" s="79">
        <v>7.73</v>
      </c>
      <c r="P33" s="80">
        <f t="shared" si="8"/>
        <v>0.64416666666666667</v>
      </c>
      <c r="Q33" s="81">
        <v>11</v>
      </c>
      <c r="R33" s="82">
        <f t="shared" si="5"/>
        <v>0.6470588235294118</v>
      </c>
      <c r="S33" s="81">
        <v>0</v>
      </c>
      <c r="T33" s="83">
        <f t="shared" si="6"/>
        <v>0</v>
      </c>
      <c r="U33" s="151">
        <v>12</v>
      </c>
      <c r="V33" s="151">
        <v>12</v>
      </c>
      <c r="W33" s="152">
        <f t="shared" si="9"/>
        <v>1</v>
      </c>
      <c r="X33" s="149">
        <v>9.33</v>
      </c>
      <c r="Y33" s="149">
        <f t="shared" si="10"/>
        <v>0.46650000000000003</v>
      </c>
      <c r="Z33" s="149">
        <v>0</v>
      </c>
      <c r="AA33" s="149">
        <f t="shared" si="11"/>
        <v>0</v>
      </c>
      <c r="AB33" s="160">
        <v>11.6</v>
      </c>
      <c r="AC33" s="159">
        <f t="shared" si="12"/>
        <v>0.96666666666666667</v>
      </c>
      <c r="AD33" s="106">
        <v>0</v>
      </c>
      <c r="AE33" s="106">
        <f t="shared" si="13"/>
        <v>0</v>
      </c>
      <c r="AF33" s="106">
        <v>0</v>
      </c>
      <c r="AG33" s="106">
        <f t="shared" si="14"/>
        <v>0</v>
      </c>
      <c r="AH33" s="180">
        <v>12</v>
      </c>
      <c r="AI33" s="181">
        <f t="shared" si="15"/>
        <v>1</v>
      </c>
      <c r="AJ33" s="184">
        <v>4.5</v>
      </c>
      <c r="AK33" s="184">
        <f t="shared" si="16"/>
        <v>0.34615384615384615</v>
      </c>
      <c r="AL33" s="184">
        <v>0</v>
      </c>
      <c r="AM33" s="184">
        <f t="shared" si="17"/>
        <v>0</v>
      </c>
      <c r="AN33" s="96">
        <v>0.99</v>
      </c>
      <c r="AO33" s="97">
        <v>0</v>
      </c>
      <c r="AP33" s="97">
        <v>0</v>
      </c>
      <c r="AQ33" s="97">
        <v>0</v>
      </c>
      <c r="AR33" s="97">
        <v>0.9880000000000001</v>
      </c>
      <c r="AS33" s="97">
        <v>0</v>
      </c>
      <c r="AT33" s="97">
        <v>0.96199999999999997</v>
      </c>
      <c r="AU33" s="97">
        <v>0</v>
      </c>
      <c r="AV33" s="97">
        <v>0</v>
      </c>
      <c r="AW33" s="97">
        <v>0</v>
      </c>
      <c r="AX33" s="97">
        <v>1</v>
      </c>
      <c r="AY33" s="97">
        <v>0</v>
      </c>
      <c r="AZ33" s="98">
        <v>0.86111111111111116</v>
      </c>
      <c r="BA33" s="98">
        <v>0</v>
      </c>
      <c r="BB33" s="197">
        <f t="shared" si="18"/>
        <v>0.86111111111111116</v>
      </c>
      <c r="BC33" s="198">
        <f t="shared" si="19"/>
        <v>0.82635416666666661</v>
      </c>
      <c r="BD33" s="201">
        <f t="shared" si="20"/>
        <v>0.50130811403508768</v>
      </c>
      <c r="BE33" s="202">
        <v>0</v>
      </c>
      <c r="BF33" s="209">
        <v>1</v>
      </c>
      <c r="BG33" s="210">
        <v>1</v>
      </c>
      <c r="BH33" s="211">
        <v>1</v>
      </c>
      <c r="BI33" s="212">
        <v>1</v>
      </c>
      <c r="BJ33" s="225">
        <v>2.875</v>
      </c>
      <c r="BK33" s="267">
        <v>2.875</v>
      </c>
      <c r="BL33" s="226" t="s">
        <v>20</v>
      </c>
      <c r="BM33" s="225">
        <v>3.0333333333333332</v>
      </c>
      <c r="BN33" s="201">
        <v>3.0333333333333332</v>
      </c>
      <c r="BO33" s="224" t="s">
        <v>20</v>
      </c>
      <c r="BP33" s="251">
        <f t="shared" si="21"/>
        <v>57.346244517543859</v>
      </c>
      <c r="BQ33" s="250">
        <f t="shared" si="22"/>
        <v>1</v>
      </c>
    </row>
    <row r="34" spans="1:69" ht="34.5">
      <c r="A34" s="133">
        <v>900812</v>
      </c>
      <c r="B34" s="34">
        <v>12</v>
      </c>
      <c r="C34" s="35">
        <v>12</v>
      </c>
      <c r="D34" s="36">
        <f t="shared" si="7"/>
        <v>1</v>
      </c>
      <c r="E34" s="37">
        <v>6.33</v>
      </c>
      <c r="F34" s="38">
        <f t="shared" si="0"/>
        <v>0.57545454545454544</v>
      </c>
      <c r="G34" s="37">
        <v>0</v>
      </c>
      <c r="H34" s="39">
        <f t="shared" si="1"/>
        <v>0</v>
      </c>
      <c r="I34" s="64">
        <v>10.08</v>
      </c>
      <c r="J34" s="65">
        <f t="shared" si="2"/>
        <v>0.84</v>
      </c>
      <c r="K34" s="66">
        <v>0</v>
      </c>
      <c r="L34" s="67">
        <f t="shared" si="3"/>
        <v>0</v>
      </c>
      <c r="M34" s="68">
        <v>19.670000000000002</v>
      </c>
      <c r="N34" s="69">
        <f t="shared" si="4"/>
        <v>0.98350000000000004</v>
      </c>
      <c r="O34" s="79">
        <v>11.45</v>
      </c>
      <c r="P34" s="80">
        <f t="shared" si="8"/>
        <v>0.95416666666666661</v>
      </c>
      <c r="Q34" s="81">
        <v>0</v>
      </c>
      <c r="R34" s="82">
        <f t="shared" si="5"/>
        <v>0</v>
      </c>
      <c r="S34" s="81">
        <v>3.5</v>
      </c>
      <c r="T34" s="83">
        <f t="shared" si="6"/>
        <v>0.1206896551724138</v>
      </c>
      <c r="U34" s="151">
        <v>10</v>
      </c>
      <c r="V34" s="151">
        <v>9.0500000000000007</v>
      </c>
      <c r="W34" s="152">
        <f t="shared" si="9"/>
        <v>0.79375000000000007</v>
      </c>
      <c r="X34" s="149">
        <v>0</v>
      </c>
      <c r="Y34" s="149">
        <f t="shared" si="10"/>
        <v>0</v>
      </c>
      <c r="Z34" s="143">
        <v>25</v>
      </c>
      <c r="AA34" s="149">
        <f t="shared" si="11"/>
        <v>0.96153846153846156</v>
      </c>
      <c r="AB34" s="160">
        <v>9.16</v>
      </c>
      <c r="AC34" s="159">
        <f t="shared" si="12"/>
        <v>0.76333333333333331</v>
      </c>
      <c r="AD34" s="106">
        <v>9</v>
      </c>
      <c r="AE34" s="106">
        <f t="shared" si="13"/>
        <v>0.6428571428571429</v>
      </c>
      <c r="AF34" s="106">
        <v>0</v>
      </c>
      <c r="AG34" s="106">
        <f t="shared" si="14"/>
        <v>0</v>
      </c>
      <c r="AH34" s="180">
        <v>4.51</v>
      </c>
      <c r="AI34" s="181">
        <f t="shared" si="15"/>
        <v>0.3758333333333333</v>
      </c>
      <c r="AJ34" s="184">
        <v>6</v>
      </c>
      <c r="AK34" s="184">
        <f t="shared" si="16"/>
        <v>0.46153846153846156</v>
      </c>
      <c r="AL34" s="184">
        <v>0</v>
      </c>
      <c r="AM34" s="184">
        <f t="shared" si="17"/>
        <v>0</v>
      </c>
      <c r="AN34" s="96">
        <v>0.96250000000000002</v>
      </c>
      <c r="AO34" s="97">
        <v>0</v>
      </c>
      <c r="AP34" s="97">
        <v>0</v>
      </c>
      <c r="AQ34" s="97">
        <v>0.95600000000000007</v>
      </c>
      <c r="AR34" s="97">
        <v>0</v>
      </c>
      <c r="AS34" s="97">
        <v>0</v>
      </c>
      <c r="AT34" s="97">
        <v>0</v>
      </c>
      <c r="AU34" s="97">
        <v>0.95285714285714285</v>
      </c>
      <c r="AV34" s="97">
        <v>0.97</v>
      </c>
      <c r="AW34" s="97">
        <v>0</v>
      </c>
      <c r="AX34" s="97">
        <v>1</v>
      </c>
      <c r="AY34" s="97">
        <v>0</v>
      </c>
      <c r="AZ34" s="98">
        <v>0.63888888888888884</v>
      </c>
      <c r="BA34" s="98">
        <v>0.72368421052631582</v>
      </c>
      <c r="BB34" s="197">
        <f t="shared" si="18"/>
        <v>0.88011695906432741</v>
      </c>
      <c r="BC34" s="198">
        <f t="shared" si="19"/>
        <v>0.81510416666666663</v>
      </c>
      <c r="BD34" s="201">
        <f t="shared" si="20"/>
        <v>0.85917776503593191</v>
      </c>
      <c r="BE34" s="202">
        <v>0</v>
      </c>
      <c r="BF34" s="209">
        <v>1</v>
      </c>
      <c r="BG34" s="210">
        <v>1</v>
      </c>
      <c r="BH34" s="211">
        <v>1</v>
      </c>
      <c r="BI34" s="212">
        <v>1</v>
      </c>
      <c r="BJ34" s="225">
        <v>3.9166666666666665</v>
      </c>
      <c r="BK34" s="267">
        <v>3.9166666666666665</v>
      </c>
      <c r="BL34" s="226" t="s">
        <v>20</v>
      </c>
      <c r="BM34" s="225">
        <v>3.9499999999999997</v>
      </c>
      <c r="BN34" s="227">
        <v>3.4499999999999997</v>
      </c>
      <c r="BO34" s="224" t="s">
        <v>48</v>
      </c>
      <c r="BP34" s="251">
        <f t="shared" si="21"/>
        <v>72.298906845196541</v>
      </c>
      <c r="BQ34" s="250">
        <f t="shared" si="22"/>
        <v>2</v>
      </c>
    </row>
    <row r="35" spans="1:69" ht="15">
      <c r="A35" s="133">
        <v>900993</v>
      </c>
      <c r="B35" s="34" t="s">
        <v>0</v>
      </c>
      <c r="C35" s="35">
        <v>12</v>
      </c>
      <c r="D35" s="36">
        <f t="shared" si="7"/>
        <v>0.5</v>
      </c>
      <c r="E35" s="37">
        <v>7.88</v>
      </c>
      <c r="F35" s="38">
        <f t="shared" si="0"/>
        <v>0.71636363636363631</v>
      </c>
      <c r="G35" s="37">
        <v>0</v>
      </c>
      <c r="H35" s="39">
        <f t="shared" si="1"/>
        <v>0</v>
      </c>
      <c r="I35" s="64">
        <v>11.5</v>
      </c>
      <c r="J35" s="65">
        <f t="shared" si="2"/>
        <v>0.95833333333333337</v>
      </c>
      <c r="K35" s="66">
        <v>0</v>
      </c>
      <c r="L35" s="67">
        <f t="shared" si="3"/>
        <v>0</v>
      </c>
      <c r="M35" s="68">
        <v>9.67</v>
      </c>
      <c r="N35" s="69">
        <f t="shared" si="4"/>
        <v>0.48349999999999999</v>
      </c>
      <c r="O35" s="79">
        <v>11.72</v>
      </c>
      <c r="P35" s="80">
        <f t="shared" si="8"/>
        <v>0.97666666666666668</v>
      </c>
      <c r="Q35" s="81">
        <v>8</v>
      </c>
      <c r="R35" s="82">
        <f t="shared" si="5"/>
        <v>0.47058823529411764</v>
      </c>
      <c r="S35" s="81">
        <v>0</v>
      </c>
      <c r="T35" s="83">
        <f t="shared" si="6"/>
        <v>0</v>
      </c>
      <c r="U35" s="151">
        <v>12</v>
      </c>
      <c r="V35" s="151">
        <v>12</v>
      </c>
      <c r="W35" s="152">
        <f t="shared" si="9"/>
        <v>1</v>
      </c>
      <c r="X35" s="149">
        <v>10.67</v>
      </c>
      <c r="Y35" s="149">
        <f t="shared" si="10"/>
        <v>0.53349999999999997</v>
      </c>
      <c r="Z35" s="149">
        <v>0</v>
      </c>
      <c r="AA35" s="149">
        <f t="shared" si="11"/>
        <v>0</v>
      </c>
      <c r="AB35" s="160">
        <v>10</v>
      </c>
      <c r="AC35" s="159">
        <f t="shared" si="12"/>
        <v>0.83333333333333337</v>
      </c>
      <c r="AD35" s="106">
        <v>10.56</v>
      </c>
      <c r="AE35" s="106">
        <f t="shared" si="13"/>
        <v>0.75428571428571434</v>
      </c>
      <c r="AF35" s="106">
        <v>0</v>
      </c>
      <c r="AG35" s="106">
        <f t="shared" si="14"/>
        <v>0</v>
      </c>
      <c r="AH35" s="180">
        <v>12</v>
      </c>
      <c r="AI35" s="181">
        <f t="shared" si="15"/>
        <v>1</v>
      </c>
      <c r="AJ35" s="184">
        <v>7</v>
      </c>
      <c r="AK35" s="184">
        <f t="shared" si="16"/>
        <v>0.53846153846153844</v>
      </c>
      <c r="AL35" s="184">
        <v>0</v>
      </c>
      <c r="AM35" s="184">
        <f t="shared" si="17"/>
        <v>0</v>
      </c>
      <c r="AN35" s="96">
        <v>0</v>
      </c>
      <c r="AO35" s="97">
        <v>0</v>
      </c>
      <c r="AP35" s="97">
        <v>0</v>
      </c>
      <c r="AQ35" s="97">
        <v>0.87200000000000011</v>
      </c>
      <c r="AR35" s="97">
        <v>0</v>
      </c>
      <c r="AS35" s="97">
        <v>0</v>
      </c>
      <c r="AT35" s="97">
        <v>0.9880000000000001</v>
      </c>
      <c r="AU35" s="97">
        <v>0</v>
      </c>
      <c r="AV35" s="97">
        <v>0.96750000000000003</v>
      </c>
      <c r="AW35" s="97">
        <v>0</v>
      </c>
      <c r="AX35" s="97">
        <v>0.95750000000000002</v>
      </c>
      <c r="AY35" s="97">
        <v>0</v>
      </c>
      <c r="AZ35" s="98">
        <v>0.61111111111111116</v>
      </c>
      <c r="BA35" s="98">
        <v>6.5789473684210523E-2</v>
      </c>
      <c r="BB35" s="197">
        <f t="shared" si="18"/>
        <v>0.63304093567251463</v>
      </c>
      <c r="BC35" s="198">
        <f t="shared" si="19"/>
        <v>0.84604166666666669</v>
      </c>
      <c r="BD35" s="201">
        <f t="shared" si="20"/>
        <v>0.65235369674185462</v>
      </c>
      <c r="BE35" s="202">
        <v>0</v>
      </c>
      <c r="BF35" s="209">
        <v>1</v>
      </c>
      <c r="BG35" s="210"/>
      <c r="BH35" s="211">
        <v>1</v>
      </c>
      <c r="BI35" s="212">
        <v>1</v>
      </c>
      <c r="BJ35" s="225">
        <v>2.875</v>
      </c>
      <c r="BK35" s="267">
        <v>2.875</v>
      </c>
      <c r="BL35" s="226" t="s">
        <v>20</v>
      </c>
      <c r="BM35" s="225">
        <v>3.2</v>
      </c>
      <c r="BN35" s="201">
        <v>3.2</v>
      </c>
      <c r="BO35" s="224" t="s">
        <v>20</v>
      </c>
      <c r="BP35" s="251">
        <f t="shared" si="21"/>
        <v>58.564873120300746</v>
      </c>
      <c r="BQ35" s="250">
        <f t="shared" si="22"/>
        <v>1</v>
      </c>
    </row>
    <row r="36" spans="1:69" ht="15">
      <c r="A36" s="133">
        <v>903327</v>
      </c>
      <c r="B36" s="34">
        <v>12</v>
      </c>
      <c r="C36" s="35">
        <v>12</v>
      </c>
      <c r="D36" s="36">
        <f t="shared" si="7"/>
        <v>1</v>
      </c>
      <c r="E36" s="37">
        <v>10.67</v>
      </c>
      <c r="F36" s="38">
        <f t="shared" si="0"/>
        <v>0.97</v>
      </c>
      <c r="G36" s="37">
        <v>0</v>
      </c>
      <c r="H36" s="39">
        <f t="shared" si="1"/>
        <v>0</v>
      </c>
      <c r="I36" s="64">
        <v>8.92</v>
      </c>
      <c r="J36" s="65">
        <f t="shared" si="2"/>
        <v>0.74333333333333329</v>
      </c>
      <c r="K36" s="66">
        <v>15.33</v>
      </c>
      <c r="L36" s="67">
        <f t="shared" si="3"/>
        <v>0.958125</v>
      </c>
      <c r="M36" s="68">
        <v>0</v>
      </c>
      <c r="N36" s="69">
        <f t="shared" si="4"/>
        <v>0</v>
      </c>
      <c r="O36" s="79">
        <v>12</v>
      </c>
      <c r="P36" s="80">
        <f t="shared" si="8"/>
        <v>1</v>
      </c>
      <c r="Q36" s="81">
        <v>16</v>
      </c>
      <c r="R36" s="82">
        <f t="shared" si="5"/>
        <v>0.94117647058823528</v>
      </c>
      <c r="S36" s="81">
        <v>4</v>
      </c>
      <c r="T36" s="83">
        <f t="shared" si="6"/>
        <v>0.13793103448275862</v>
      </c>
      <c r="U36" s="151">
        <v>12</v>
      </c>
      <c r="V36" s="151">
        <v>12</v>
      </c>
      <c r="W36" s="152">
        <f t="shared" si="9"/>
        <v>1</v>
      </c>
      <c r="X36" s="149">
        <v>19.329999999999998</v>
      </c>
      <c r="Y36" s="149">
        <f t="shared" si="10"/>
        <v>0.96649999999999991</v>
      </c>
      <c r="Z36" s="149">
        <v>0</v>
      </c>
      <c r="AA36" s="149">
        <f t="shared" si="11"/>
        <v>0</v>
      </c>
      <c r="AB36" s="160">
        <v>9.6</v>
      </c>
      <c r="AC36" s="159">
        <f t="shared" si="12"/>
        <v>0.79999999999999993</v>
      </c>
      <c r="AD36" s="106">
        <v>10</v>
      </c>
      <c r="AE36" s="106">
        <f t="shared" si="13"/>
        <v>0.7142857142857143</v>
      </c>
      <c r="AF36" s="106">
        <v>0</v>
      </c>
      <c r="AG36" s="106">
        <f t="shared" si="14"/>
        <v>0</v>
      </c>
      <c r="AH36" s="180">
        <v>8.67</v>
      </c>
      <c r="AI36" s="181">
        <f t="shared" si="15"/>
        <v>0.72250000000000003</v>
      </c>
      <c r="AJ36" s="184">
        <v>13</v>
      </c>
      <c r="AK36" s="184">
        <f t="shared" si="16"/>
        <v>1</v>
      </c>
      <c r="AL36" s="184">
        <v>0</v>
      </c>
      <c r="AM36" s="184">
        <f t="shared" si="17"/>
        <v>0</v>
      </c>
      <c r="AN36" s="96">
        <v>0.86</v>
      </c>
      <c r="AO36" s="97">
        <v>0</v>
      </c>
      <c r="AP36" s="97">
        <v>0.9425</v>
      </c>
      <c r="AQ36" s="97">
        <v>0</v>
      </c>
      <c r="AR36" s="97">
        <v>0</v>
      </c>
      <c r="AS36" s="97">
        <v>0</v>
      </c>
      <c r="AT36" s="97">
        <v>0.99</v>
      </c>
      <c r="AU36" s="97">
        <v>0</v>
      </c>
      <c r="AV36" s="97">
        <v>0.9325</v>
      </c>
      <c r="AW36" s="97">
        <v>0</v>
      </c>
      <c r="AX36" s="97">
        <v>0.97250000000000003</v>
      </c>
      <c r="AY36" s="97">
        <v>0</v>
      </c>
      <c r="AZ36" s="98">
        <v>0.94444444444444442</v>
      </c>
      <c r="BA36" s="98">
        <v>0</v>
      </c>
      <c r="BB36" s="197">
        <f t="shared" si="18"/>
        <v>0.94444444444444442</v>
      </c>
      <c r="BC36" s="198">
        <f t="shared" si="19"/>
        <v>0.90822916666666664</v>
      </c>
      <c r="BD36" s="201">
        <f t="shared" si="20"/>
        <v>0.9157309369868637</v>
      </c>
      <c r="BE36" s="202">
        <v>0.5</v>
      </c>
      <c r="BF36" s="209">
        <v>1</v>
      </c>
      <c r="BG36" s="210">
        <v>1</v>
      </c>
      <c r="BH36" s="211">
        <v>1</v>
      </c>
      <c r="BI36" s="212">
        <v>1</v>
      </c>
      <c r="BJ36" s="225">
        <v>3.625</v>
      </c>
      <c r="BK36" s="267">
        <v>3.625</v>
      </c>
      <c r="BL36" s="226" t="s">
        <v>20</v>
      </c>
      <c r="BM36" s="225">
        <v>3.65</v>
      </c>
      <c r="BN36" s="201">
        <v>3.65</v>
      </c>
      <c r="BO36" s="224" t="s">
        <v>20</v>
      </c>
      <c r="BP36" s="251">
        <f t="shared" si="21"/>
        <v>80.24223175800492</v>
      </c>
      <c r="BQ36" s="250">
        <f t="shared" si="22"/>
        <v>3</v>
      </c>
    </row>
    <row r="37" spans="1:69" ht="23.25">
      <c r="A37" s="133">
        <v>906159</v>
      </c>
      <c r="B37" s="34">
        <v>0</v>
      </c>
      <c r="C37" s="35">
        <v>12</v>
      </c>
      <c r="D37" s="36">
        <f t="shared" si="7"/>
        <v>0.5</v>
      </c>
      <c r="E37" s="37">
        <v>0</v>
      </c>
      <c r="F37" s="38">
        <f t="shared" si="0"/>
        <v>0</v>
      </c>
      <c r="G37" s="37">
        <v>0</v>
      </c>
      <c r="H37" s="39">
        <f t="shared" si="1"/>
        <v>0</v>
      </c>
      <c r="I37" s="64">
        <v>9</v>
      </c>
      <c r="J37" s="65">
        <f t="shared" si="2"/>
        <v>0.75</v>
      </c>
      <c r="K37" s="66">
        <v>7.78</v>
      </c>
      <c r="L37" s="67">
        <f t="shared" si="3"/>
        <v>0.48625000000000002</v>
      </c>
      <c r="M37" s="68">
        <v>0</v>
      </c>
      <c r="N37" s="69">
        <f t="shared" si="4"/>
        <v>0</v>
      </c>
      <c r="O37" s="79">
        <v>8.25</v>
      </c>
      <c r="P37" s="80">
        <f t="shared" si="8"/>
        <v>0.6875</v>
      </c>
      <c r="Q37" s="81">
        <v>15.67</v>
      </c>
      <c r="R37" s="82">
        <f t="shared" si="5"/>
        <v>0.92176470588235293</v>
      </c>
      <c r="S37" s="81">
        <v>0</v>
      </c>
      <c r="T37" s="83">
        <f t="shared" si="6"/>
        <v>0</v>
      </c>
      <c r="U37" s="151">
        <v>12</v>
      </c>
      <c r="V37" s="151">
        <v>8.2200000000000006</v>
      </c>
      <c r="W37" s="152">
        <f t="shared" si="9"/>
        <v>0.84249999999999992</v>
      </c>
      <c r="X37" s="149">
        <v>11.44</v>
      </c>
      <c r="Y37" s="149">
        <f t="shared" si="10"/>
        <v>0.57199999999999995</v>
      </c>
      <c r="Z37" s="149">
        <v>0</v>
      </c>
      <c r="AA37" s="149">
        <f t="shared" si="11"/>
        <v>0</v>
      </c>
      <c r="AB37" s="160">
        <v>12</v>
      </c>
      <c r="AC37" s="159">
        <f t="shared" si="12"/>
        <v>1</v>
      </c>
      <c r="AD37" s="106">
        <v>12</v>
      </c>
      <c r="AE37" s="106">
        <f t="shared" si="13"/>
        <v>0.8571428571428571</v>
      </c>
      <c r="AF37" s="106">
        <v>0</v>
      </c>
      <c r="AG37" s="106">
        <f t="shared" si="14"/>
        <v>0</v>
      </c>
      <c r="AH37" s="180" t="s">
        <v>0</v>
      </c>
      <c r="AI37" s="181">
        <f t="shared" si="15"/>
        <v>0</v>
      </c>
      <c r="AJ37" s="184">
        <v>11</v>
      </c>
      <c r="AK37" s="184">
        <f t="shared" si="16"/>
        <v>0.84615384615384615</v>
      </c>
      <c r="AL37" s="184">
        <v>8.5</v>
      </c>
      <c r="AM37" s="184">
        <f t="shared" si="17"/>
        <v>0.42499999999999999</v>
      </c>
      <c r="AN37" s="96">
        <v>0</v>
      </c>
      <c r="AO37" s="97">
        <v>0</v>
      </c>
      <c r="AP37" s="97">
        <v>0.9425</v>
      </c>
      <c r="AQ37" s="97">
        <v>0</v>
      </c>
      <c r="AR37" s="97">
        <v>0.92200000000000004</v>
      </c>
      <c r="AS37" s="97">
        <v>0</v>
      </c>
      <c r="AT37" s="97">
        <v>0.93800000000000006</v>
      </c>
      <c r="AU37" s="97">
        <v>0</v>
      </c>
      <c r="AV37" s="97">
        <v>0.95750000000000002</v>
      </c>
      <c r="AW37" s="97">
        <v>0</v>
      </c>
      <c r="AX37" s="97">
        <v>0.97250000000000003</v>
      </c>
      <c r="AY37" s="97">
        <v>0.98833333333333329</v>
      </c>
      <c r="AZ37" s="98">
        <v>0.77777777777777779</v>
      </c>
      <c r="BA37" s="98">
        <v>1</v>
      </c>
      <c r="BB37" s="197">
        <f t="shared" si="18"/>
        <v>1</v>
      </c>
      <c r="BC37" s="198">
        <f t="shared" si="19"/>
        <v>0.64031249999999995</v>
      </c>
      <c r="BD37" s="201">
        <f t="shared" si="20"/>
        <v>0.83050232351712605</v>
      </c>
      <c r="BE37" s="202">
        <v>0.33333333333333331</v>
      </c>
      <c r="BF37" s="209">
        <v>1</v>
      </c>
      <c r="BG37" s="210">
        <v>1</v>
      </c>
      <c r="BH37" s="211">
        <v>1</v>
      </c>
      <c r="BI37" s="212">
        <v>1</v>
      </c>
      <c r="BJ37" s="225">
        <v>2.5833333333333335</v>
      </c>
      <c r="BK37" s="267">
        <v>2.5833333333333335</v>
      </c>
      <c r="BL37" s="226" t="s">
        <v>20</v>
      </c>
      <c r="BM37" s="225">
        <v>3.3833333333333333</v>
      </c>
      <c r="BN37" s="227">
        <v>3.8833333333333333</v>
      </c>
      <c r="BO37" s="224" t="s">
        <v>49</v>
      </c>
      <c r="BP37" s="251">
        <f t="shared" si="21"/>
        <v>71.365683087928147</v>
      </c>
      <c r="BQ37" s="250">
        <f t="shared" si="22"/>
        <v>2</v>
      </c>
    </row>
    <row r="38" spans="1:69" ht="23.25">
      <c r="A38" s="133">
        <v>911212</v>
      </c>
      <c r="B38" s="34">
        <v>12</v>
      </c>
      <c r="C38" s="35">
        <v>12</v>
      </c>
      <c r="D38" s="36">
        <f t="shared" si="7"/>
        <v>1</v>
      </c>
      <c r="E38" s="37">
        <v>10</v>
      </c>
      <c r="F38" s="38">
        <f t="shared" si="0"/>
        <v>0.90909090909090906</v>
      </c>
      <c r="G38" s="37">
        <v>0</v>
      </c>
      <c r="H38" s="39">
        <f t="shared" si="1"/>
        <v>0</v>
      </c>
      <c r="I38" s="64">
        <v>12</v>
      </c>
      <c r="J38" s="65">
        <f t="shared" si="2"/>
        <v>1</v>
      </c>
      <c r="K38" s="66">
        <v>12.56</v>
      </c>
      <c r="L38" s="67">
        <f t="shared" si="3"/>
        <v>0.78500000000000003</v>
      </c>
      <c r="M38" s="68">
        <v>0</v>
      </c>
      <c r="N38" s="69">
        <f t="shared" si="4"/>
        <v>0</v>
      </c>
      <c r="O38" s="79">
        <v>11.72</v>
      </c>
      <c r="P38" s="80">
        <f t="shared" si="8"/>
        <v>0.97666666666666668</v>
      </c>
      <c r="Q38" s="81">
        <v>14.67</v>
      </c>
      <c r="R38" s="82">
        <f t="shared" si="5"/>
        <v>0.86294117647058821</v>
      </c>
      <c r="S38" s="81">
        <v>0</v>
      </c>
      <c r="T38" s="83">
        <f t="shared" si="6"/>
        <v>0</v>
      </c>
      <c r="U38" s="151">
        <v>12</v>
      </c>
      <c r="V38" s="151">
        <v>12</v>
      </c>
      <c r="W38" s="152">
        <f t="shared" si="9"/>
        <v>1</v>
      </c>
      <c r="X38" s="149">
        <v>17</v>
      </c>
      <c r="Y38" s="149">
        <f t="shared" si="10"/>
        <v>0.85</v>
      </c>
      <c r="Z38" s="149">
        <v>0</v>
      </c>
      <c r="AA38" s="149">
        <f t="shared" si="11"/>
        <v>0</v>
      </c>
      <c r="AB38" s="160">
        <v>12</v>
      </c>
      <c r="AC38" s="159">
        <f t="shared" si="12"/>
        <v>1</v>
      </c>
      <c r="AD38" s="106">
        <v>12</v>
      </c>
      <c r="AE38" s="106">
        <f t="shared" si="13"/>
        <v>0.8571428571428571</v>
      </c>
      <c r="AF38" s="106">
        <v>0</v>
      </c>
      <c r="AG38" s="106">
        <f t="shared" si="14"/>
        <v>0</v>
      </c>
      <c r="AH38" s="180">
        <v>12</v>
      </c>
      <c r="AI38" s="181">
        <f t="shared" si="15"/>
        <v>1</v>
      </c>
      <c r="AJ38" s="184">
        <v>12.33</v>
      </c>
      <c r="AK38" s="184">
        <f t="shared" si="16"/>
        <v>0.94846153846153847</v>
      </c>
      <c r="AL38" s="184">
        <v>0</v>
      </c>
      <c r="AM38" s="184">
        <f t="shared" si="17"/>
        <v>0</v>
      </c>
      <c r="AN38" s="96">
        <v>0.90249999999999997</v>
      </c>
      <c r="AO38" s="97">
        <v>0</v>
      </c>
      <c r="AP38" s="97">
        <v>0.95</v>
      </c>
      <c r="AQ38" s="97">
        <v>0</v>
      </c>
      <c r="AR38" s="97">
        <v>0.78200000000000003</v>
      </c>
      <c r="AS38" s="97">
        <v>0</v>
      </c>
      <c r="AT38" s="97">
        <v>0.98199999999999998</v>
      </c>
      <c r="AU38" s="97">
        <v>0</v>
      </c>
      <c r="AV38" s="97">
        <v>1</v>
      </c>
      <c r="AW38" s="97">
        <v>0</v>
      </c>
      <c r="AX38" s="97">
        <v>1</v>
      </c>
      <c r="AY38" s="97">
        <v>0</v>
      </c>
      <c r="AZ38" s="98">
        <v>0.91666666666666663</v>
      </c>
      <c r="BA38" s="98">
        <v>0</v>
      </c>
      <c r="BB38" s="197">
        <f t="shared" si="18"/>
        <v>0.91666666666666663</v>
      </c>
      <c r="BC38" s="198">
        <f t="shared" si="19"/>
        <v>0.99708333333333332</v>
      </c>
      <c r="BD38" s="201">
        <f t="shared" si="20"/>
        <v>0.84115162907268171</v>
      </c>
      <c r="BE38" s="202">
        <v>0.83333333333333326</v>
      </c>
      <c r="BF38" s="209"/>
      <c r="BG38" s="210"/>
      <c r="BH38" s="211">
        <v>1</v>
      </c>
      <c r="BI38" s="212">
        <v>1</v>
      </c>
      <c r="BJ38" s="225"/>
      <c r="BK38" s="267" t="s">
        <v>20</v>
      </c>
      <c r="BL38" s="226" t="s">
        <v>20</v>
      </c>
      <c r="BM38" s="225">
        <v>3.0166666666666666</v>
      </c>
      <c r="BN38" s="227">
        <v>4.5166666666666666</v>
      </c>
      <c r="BO38" s="224" t="s">
        <v>47</v>
      </c>
      <c r="BP38" s="251">
        <f t="shared" si="21"/>
        <v>89.21629072681705</v>
      </c>
      <c r="BQ38" s="250">
        <f t="shared" si="22"/>
        <v>4</v>
      </c>
    </row>
    <row r="39" spans="1:69" ht="15">
      <c r="A39" s="133">
        <v>911319</v>
      </c>
      <c r="B39" s="34">
        <v>12</v>
      </c>
      <c r="C39" s="35">
        <v>12</v>
      </c>
      <c r="D39" s="36">
        <f t="shared" si="7"/>
        <v>1</v>
      </c>
      <c r="E39" s="37">
        <v>0</v>
      </c>
      <c r="F39" s="38">
        <f t="shared" si="0"/>
        <v>0</v>
      </c>
      <c r="G39" s="37">
        <v>0</v>
      </c>
      <c r="H39" s="39">
        <f t="shared" si="1"/>
        <v>0</v>
      </c>
      <c r="I39" s="64">
        <v>12</v>
      </c>
      <c r="J39" s="65">
        <f t="shared" si="2"/>
        <v>1</v>
      </c>
      <c r="K39" s="66">
        <v>9.8800000000000008</v>
      </c>
      <c r="L39" s="67">
        <f t="shared" si="3"/>
        <v>0.61750000000000005</v>
      </c>
      <c r="M39" s="68">
        <v>0</v>
      </c>
      <c r="N39" s="69">
        <f t="shared" si="4"/>
        <v>0</v>
      </c>
      <c r="O39" s="79">
        <v>12</v>
      </c>
      <c r="P39" s="80">
        <f t="shared" si="8"/>
        <v>1</v>
      </c>
      <c r="Q39" s="81">
        <v>14.67</v>
      </c>
      <c r="R39" s="82">
        <f t="shared" si="5"/>
        <v>0.86294117647058821</v>
      </c>
      <c r="S39" s="81">
        <v>19.22</v>
      </c>
      <c r="T39" s="83">
        <f t="shared" si="6"/>
        <v>0.66275862068965519</v>
      </c>
      <c r="U39" s="151">
        <v>12</v>
      </c>
      <c r="V39" s="151">
        <v>12</v>
      </c>
      <c r="W39" s="152">
        <f t="shared" si="9"/>
        <v>1</v>
      </c>
      <c r="X39" s="149">
        <v>16.329999999999998</v>
      </c>
      <c r="Y39" s="149">
        <f t="shared" si="10"/>
        <v>0.81649999999999989</v>
      </c>
      <c r="Z39" s="149">
        <v>0</v>
      </c>
      <c r="AA39" s="149">
        <f t="shared" si="11"/>
        <v>0</v>
      </c>
      <c r="AB39" s="160">
        <v>12</v>
      </c>
      <c r="AC39" s="159">
        <f t="shared" si="12"/>
        <v>1</v>
      </c>
      <c r="AD39" s="106">
        <v>8.33</v>
      </c>
      <c r="AE39" s="106">
        <f t="shared" si="13"/>
        <v>0.59499999999999997</v>
      </c>
      <c r="AF39" s="106">
        <v>0</v>
      </c>
      <c r="AG39" s="106">
        <f t="shared" si="14"/>
        <v>0</v>
      </c>
      <c r="AH39" s="180">
        <v>12</v>
      </c>
      <c r="AI39" s="181">
        <f t="shared" si="15"/>
        <v>1</v>
      </c>
      <c r="AJ39" s="184">
        <v>11</v>
      </c>
      <c r="AK39" s="184">
        <f t="shared" si="16"/>
        <v>0.84615384615384615</v>
      </c>
      <c r="AL39" s="184">
        <v>0</v>
      </c>
      <c r="AM39" s="184">
        <f t="shared" si="17"/>
        <v>0</v>
      </c>
      <c r="AN39" s="96">
        <v>0</v>
      </c>
      <c r="AO39" s="97">
        <v>0</v>
      </c>
      <c r="AP39" s="97">
        <v>0</v>
      </c>
      <c r="AQ39" s="97">
        <v>0</v>
      </c>
      <c r="AR39" s="97">
        <v>0.96</v>
      </c>
      <c r="AS39" s="97">
        <v>0.9177777777777778</v>
      </c>
      <c r="AT39" s="97">
        <v>0.99199999999999999</v>
      </c>
      <c r="AU39" s="97">
        <v>0</v>
      </c>
      <c r="AV39" s="97">
        <v>0.97750000000000004</v>
      </c>
      <c r="AW39" s="97">
        <v>0</v>
      </c>
      <c r="AX39" s="97">
        <v>1</v>
      </c>
      <c r="AY39" s="97">
        <v>0</v>
      </c>
      <c r="AZ39" s="98">
        <v>0.55555555555555558</v>
      </c>
      <c r="BA39" s="98">
        <v>0.25</v>
      </c>
      <c r="BB39" s="197">
        <f t="shared" si="18"/>
        <v>0.63888888888888895</v>
      </c>
      <c r="BC39" s="198">
        <f t="shared" si="19"/>
        <v>1</v>
      </c>
      <c r="BD39" s="201">
        <f t="shared" si="20"/>
        <v>0.84248690092088463</v>
      </c>
      <c r="BE39" s="202">
        <v>0</v>
      </c>
      <c r="BF39" s="209">
        <v>1</v>
      </c>
      <c r="BG39" s="210">
        <v>1</v>
      </c>
      <c r="BH39" s="211">
        <v>1</v>
      </c>
      <c r="BI39" s="212">
        <v>1</v>
      </c>
      <c r="BJ39" s="225">
        <v>3.0208333333333335</v>
      </c>
      <c r="BK39" s="267">
        <v>3.0208333333333335</v>
      </c>
      <c r="BL39" s="226" t="s">
        <v>20</v>
      </c>
      <c r="BM39" s="225">
        <v>3.55</v>
      </c>
      <c r="BN39" s="201">
        <v>3.55</v>
      </c>
      <c r="BO39" s="224" t="s">
        <v>20</v>
      </c>
      <c r="BP39" s="251">
        <f t="shared" si="21"/>
        <v>66.928839189688787</v>
      </c>
      <c r="BQ39" s="250">
        <f t="shared" si="22"/>
        <v>2</v>
      </c>
    </row>
    <row r="40" spans="1:69" ht="23.25">
      <c r="A40" s="133">
        <v>911432</v>
      </c>
      <c r="B40" s="34">
        <v>12</v>
      </c>
      <c r="C40" s="35">
        <v>12</v>
      </c>
      <c r="D40" s="36">
        <f t="shared" si="7"/>
        <v>1</v>
      </c>
      <c r="E40" s="37">
        <v>0</v>
      </c>
      <c r="F40" s="38">
        <f t="shared" si="0"/>
        <v>0</v>
      </c>
      <c r="G40" s="37">
        <v>14.33</v>
      </c>
      <c r="H40" s="39">
        <f t="shared" si="1"/>
        <v>0.75421052631578944</v>
      </c>
      <c r="I40" s="64">
        <v>12</v>
      </c>
      <c r="J40" s="65">
        <f t="shared" si="2"/>
        <v>1</v>
      </c>
      <c r="K40" s="66">
        <v>0</v>
      </c>
      <c r="L40" s="67">
        <f t="shared" si="3"/>
        <v>0</v>
      </c>
      <c r="M40" s="68">
        <v>15.22</v>
      </c>
      <c r="N40" s="69">
        <f t="shared" si="4"/>
        <v>0.76100000000000001</v>
      </c>
      <c r="O40" s="79">
        <v>12</v>
      </c>
      <c r="P40" s="80">
        <f t="shared" si="8"/>
        <v>1</v>
      </c>
      <c r="Q40" s="81">
        <v>0</v>
      </c>
      <c r="R40" s="82">
        <f t="shared" si="5"/>
        <v>0</v>
      </c>
      <c r="S40" s="81">
        <v>22.56</v>
      </c>
      <c r="T40" s="83">
        <f t="shared" si="6"/>
        <v>0.77793103448275858</v>
      </c>
      <c r="U40" s="151">
        <v>12</v>
      </c>
      <c r="V40" s="151">
        <v>12</v>
      </c>
      <c r="W40" s="152">
        <f t="shared" si="9"/>
        <v>1</v>
      </c>
      <c r="X40" s="149">
        <v>16.670000000000002</v>
      </c>
      <c r="Y40" s="149">
        <f t="shared" si="10"/>
        <v>0.83350000000000013</v>
      </c>
      <c r="Z40" s="149">
        <v>0</v>
      </c>
      <c r="AA40" s="149">
        <f t="shared" si="11"/>
        <v>0</v>
      </c>
      <c r="AB40" s="160">
        <v>12</v>
      </c>
      <c r="AC40" s="159">
        <f t="shared" si="12"/>
        <v>1</v>
      </c>
      <c r="AD40" s="106">
        <v>10.67</v>
      </c>
      <c r="AE40" s="106">
        <f t="shared" si="13"/>
        <v>0.76214285714285712</v>
      </c>
      <c r="AF40" s="106">
        <v>0</v>
      </c>
      <c r="AG40" s="106">
        <f t="shared" si="14"/>
        <v>0</v>
      </c>
      <c r="AH40" s="180">
        <v>12</v>
      </c>
      <c r="AI40" s="181">
        <f t="shared" si="15"/>
        <v>1</v>
      </c>
      <c r="AJ40" s="184">
        <v>11</v>
      </c>
      <c r="AK40" s="184">
        <f t="shared" si="16"/>
        <v>0.84615384615384615</v>
      </c>
      <c r="AL40" s="184">
        <v>0</v>
      </c>
      <c r="AM40" s="184">
        <f t="shared" si="17"/>
        <v>0</v>
      </c>
      <c r="AN40" s="96">
        <v>0</v>
      </c>
      <c r="AO40" s="97">
        <v>0.99399999999999999</v>
      </c>
      <c r="AP40" s="97">
        <v>0</v>
      </c>
      <c r="AQ40" s="97">
        <v>0.93200000000000005</v>
      </c>
      <c r="AR40" s="97">
        <v>0</v>
      </c>
      <c r="AS40" s="97">
        <v>0.95111111111111113</v>
      </c>
      <c r="AT40" s="97">
        <v>0.93800000000000006</v>
      </c>
      <c r="AU40" s="97">
        <v>0</v>
      </c>
      <c r="AV40" s="97">
        <v>1</v>
      </c>
      <c r="AW40" s="97">
        <v>0</v>
      </c>
      <c r="AX40" s="97">
        <v>0.98499999999999999</v>
      </c>
      <c r="AY40" s="97">
        <v>0</v>
      </c>
      <c r="AZ40" s="98">
        <v>1</v>
      </c>
      <c r="BA40" s="98">
        <v>6.5789473684210523E-2</v>
      </c>
      <c r="BB40" s="197">
        <f t="shared" si="18"/>
        <v>1</v>
      </c>
      <c r="BC40" s="198">
        <f t="shared" si="19"/>
        <v>1</v>
      </c>
      <c r="BD40" s="201">
        <f t="shared" si="20"/>
        <v>1.0543037170272425</v>
      </c>
      <c r="BE40" s="202">
        <v>0.83333333333333326</v>
      </c>
      <c r="BF40" s="209">
        <v>1</v>
      </c>
      <c r="BG40" s="210">
        <v>1</v>
      </c>
      <c r="BH40" s="211">
        <v>1</v>
      </c>
      <c r="BI40" s="212">
        <v>1</v>
      </c>
      <c r="BJ40" s="225">
        <v>4.270833333333333</v>
      </c>
      <c r="BK40" s="268">
        <v>4.770833333333333</v>
      </c>
      <c r="BL40" s="224" t="s">
        <v>49</v>
      </c>
      <c r="BM40" s="225">
        <v>4.4833333333333334</v>
      </c>
      <c r="BN40" s="201">
        <v>4.4833333333333334</v>
      </c>
      <c r="BO40" s="224" t="s">
        <v>20</v>
      </c>
      <c r="BP40" s="251">
        <f t="shared" si="21"/>
        <v>96.707592925681055</v>
      </c>
      <c r="BQ40" s="250">
        <f t="shared" si="22"/>
        <v>5</v>
      </c>
    </row>
    <row r="41" spans="1:69" ht="15">
      <c r="A41" s="133">
        <v>919777</v>
      </c>
      <c r="B41" s="34">
        <v>5.67</v>
      </c>
      <c r="C41" s="35" t="s">
        <v>0</v>
      </c>
      <c r="D41" s="36">
        <f t="shared" si="7"/>
        <v>0.23624999999999999</v>
      </c>
      <c r="E41" s="37">
        <v>8</v>
      </c>
      <c r="F41" s="38">
        <f t="shared" si="0"/>
        <v>0.72727272727272729</v>
      </c>
      <c r="G41" s="37">
        <v>0</v>
      </c>
      <c r="H41" s="39">
        <f t="shared" si="1"/>
        <v>0</v>
      </c>
      <c r="I41" s="64" t="s">
        <v>0</v>
      </c>
      <c r="J41" s="65">
        <f t="shared" si="2"/>
        <v>0</v>
      </c>
      <c r="K41" s="66">
        <v>6.43</v>
      </c>
      <c r="L41" s="67">
        <f t="shared" si="3"/>
        <v>0.40187499999999998</v>
      </c>
      <c r="M41" s="68">
        <v>0</v>
      </c>
      <c r="N41" s="69">
        <f t="shared" si="4"/>
        <v>0</v>
      </c>
      <c r="O41" s="79">
        <v>6.28</v>
      </c>
      <c r="P41" s="80">
        <f t="shared" si="8"/>
        <v>0.52333333333333332</v>
      </c>
      <c r="Q41" s="81">
        <v>0</v>
      </c>
      <c r="R41" s="82">
        <f t="shared" si="5"/>
        <v>0</v>
      </c>
      <c r="S41" s="81">
        <v>0</v>
      </c>
      <c r="T41" s="83">
        <f t="shared" si="6"/>
        <v>0</v>
      </c>
      <c r="U41" s="151">
        <v>10</v>
      </c>
      <c r="V41" s="151">
        <v>8.31</v>
      </c>
      <c r="W41" s="152">
        <f t="shared" si="9"/>
        <v>0.7629166666666668</v>
      </c>
      <c r="X41" s="149">
        <v>5</v>
      </c>
      <c r="Y41" s="149">
        <f t="shared" si="10"/>
        <v>0.25</v>
      </c>
      <c r="Z41" s="149">
        <v>0</v>
      </c>
      <c r="AA41" s="149">
        <f t="shared" si="11"/>
        <v>0</v>
      </c>
      <c r="AB41" s="160">
        <v>12</v>
      </c>
      <c r="AC41" s="159">
        <f t="shared" si="12"/>
        <v>1</v>
      </c>
      <c r="AD41" s="106">
        <v>0</v>
      </c>
      <c r="AE41" s="106">
        <f t="shared" si="13"/>
        <v>0</v>
      </c>
      <c r="AF41" s="116">
        <v>13</v>
      </c>
      <c r="AG41" s="106">
        <f t="shared" si="14"/>
        <v>0.68421052631578949</v>
      </c>
      <c r="AH41" s="180">
        <v>9.58</v>
      </c>
      <c r="AI41" s="181">
        <f t="shared" si="15"/>
        <v>0.79833333333333334</v>
      </c>
      <c r="AJ41" s="184">
        <v>0</v>
      </c>
      <c r="AK41" s="184">
        <f t="shared" si="16"/>
        <v>0</v>
      </c>
      <c r="AL41" s="184">
        <v>0</v>
      </c>
      <c r="AM41" s="184">
        <f t="shared" si="17"/>
        <v>0</v>
      </c>
      <c r="AN41" s="96">
        <v>0</v>
      </c>
      <c r="AO41" s="97">
        <v>0</v>
      </c>
      <c r="AP41" s="97">
        <v>0</v>
      </c>
      <c r="AQ41" s="97">
        <v>0</v>
      </c>
      <c r="AR41" s="97">
        <v>0</v>
      </c>
      <c r="AS41" s="97">
        <v>0</v>
      </c>
      <c r="AT41" s="97">
        <v>0.98599999999999999</v>
      </c>
      <c r="AU41" s="97">
        <v>0</v>
      </c>
      <c r="AV41" s="97">
        <v>0</v>
      </c>
      <c r="AW41" s="97">
        <v>0</v>
      </c>
      <c r="AX41" s="97">
        <v>0</v>
      </c>
      <c r="AY41" s="97">
        <v>0</v>
      </c>
      <c r="AZ41" s="98">
        <v>0.61111111111111116</v>
      </c>
      <c r="BA41" s="98">
        <v>2.6315789473684209E-2</v>
      </c>
      <c r="BB41" s="197">
        <f t="shared" si="18"/>
        <v>0.61988304093567259</v>
      </c>
      <c r="BC41" s="198">
        <f t="shared" si="19"/>
        <v>0.53999999999999992</v>
      </c>
      <c r="BD41" s="201">
        <f t="shared" si="20"/>
        <v>0.32870805921052632</v>
      </c>
      <c r="BE41" s="202">
        <v>0</v>
      </c>
      <c r="BF41" s="209"/>
      <c r="BG41" s="210"/>
      <c r="BH41" s="211">
        <v>1</v>
      </c>
      <c r="BI41" s="212"/>
      <c r="BJ41" s="225"/>
      <c r="BK41" s="267" t="s">
        <v>20</v>
      </c>
      <c r="BL41" s="224" t="s">
        <v>20</v>
      </c>
      <c r="BM41" s="225">
        <v>2.9</v>
      </c>
      <c r="BN41" s="201">
        <v>2.9</v>
      </c>
      <c r="BO41" s="224" t="s">
        <v>20</v>
      </c>
      <c r="BP41" s="251">
        <f t="shared" si="21"/>
        <v>46.115947094298249</v>
      </c>
      <c r="BQ41" s="250">
        <f t="shared" si="22"/>
        <v>1</v>
      </c>
    </row>
    <row r="42" spans="1:69" ht="34.5">
      <c r="A42" s="133">
        <v>921529</v>
      </c>
      <c r="B42" s="34">
        <v>8</v>
      </c>
      <c r="C42" s="35">
        <v>12</v>
      </c>
      <c r="D42" s="36">
        <f t="shared" si="7"/>
        <v>0.83333333333333337</v>
      </c>
      <c r="E42" s="37">
        <v>9.67</v>
      </c>
      <c r="F42" s="38">
        <f t="shared" si="0"/>
        <v>0.87909090909090903</v>
      </c>
      <c r="G42" s="37">
        <v>1</v>
      </c>
      <c r="H42" s="39">
        <f t="shared" si="1"/>
        <v>5.2631578947368418E-2</v>
      </c>
      <c r="I42" s="64">
        <v>12</v>
      </c>
      <c r="J42" s="65">
        <f t="shared" si="2"/>
        <v>1</v>
      </c>
      <c r="K42" s="66">
        <v>0</v>
      </c>
      <c r="L42" s="67">
        <f t="shared" si="3"/>
        <v>0</v>
      </c>
      <c r="M42" s="68">
        <v>0</v>
      </c>
      <c r="N42" s="69">
        <f t="shared" si="4"/>
        <v>0</v>
      </c>
      <c r="O42" s="79">
        <v>10.77</v>
      </c>
      <c r="P42" s="80">
        <f t="shared" si="8"/>
        <v>0.89749999999999996</v>
      </c>
      <c r="Q42" s="81">
        <v>0</v>
      </c>
      <c r="R42" s="82">
        <f t="shared" si="5"/>
        <v>0</v>
      </c>
      <c r="S42" s="81">
        <v>9</v>
      </c>
      <c r="T42" s="83">
        <f t="shared" si="6"/>
        <v>0.31034482758620691</v>
      </c>
      <c r="U42" s="151">
        <v>7</v>
      </c>
      <c r="V42" s="151">
        <v>8.2200000000000006</v>
      </c>
      <c r="W42" s="152">
        <f t="shared" si="9"/>
        <v>0.63416666666666666</v>
      </c>
      <c r="X42" s="149">
        <v>3.67</v>
      </c>
      <c r="Y42" s="149">
        <f t="shared" si="10"/>
        <v>0.1835</v>
      </c>
      <c r="Z42" s="149">
        <v>16</v>
      </c>
      <c r="AA42" s="149">
        <f t="shared" si="11"/>
        <v>0.61538461538461542</v>
      </c>
      <c r="AB42" s="160" t="s">
        <v>0</v>
      </c>
      <c r="AC42" s="159">
        <f t="shared" si="12"/>
        <v>0</v>
      </c>
      <c r="AD42" s="106">
        <v>7</v>
      </c>
      <c r="AE42" s="106">
        <f t="shared" si="13"/>
        <v>0.5</v>
      </c>
      <c r="AF42" s="106">
        <v>4.67</v>
      </c>
      <c r="AG42" s="106">
        <f t="shared" si="14"/>
        <v>0.24578947368421053</v>
      </c>
      <c r="AH42" s="180">
        <v>11.8</v>
      </c>
      <c r="AI42" s="181">
        <f t="shared" si="15"/>
        <v>0.98333333333333339</v>
      </c>
      <c r="AJ42" s="184">
        <v>0</v>
      </c>
      <c r="AK42" s="184">
        <f t="shared" si="16"/>
        <v>0</v>
      </c>
      <c r="AL42" s="184">
        <v>16.329999999999998</v>
      </c>
      <c r="AM42" s="184">
        <f t="shared" si="17"/>
        <v>0.81649999999999989</v>
      </c>
      <c r="AN42" s="96">
        <v>0.99</v>
      </c>
      <c r="AO42" s="97">
        <v>0</v>
      </c>
      <c r="AP42" s="97">
        <v>0</v>
      </c>
      <c r="AQ42" s="97">
        <v>0</v>
      </c>
      <c r="AR42" s="97">
        <v>0</v>
      </c>
      <c r="AS42" s="97">
        <v>0.97555555555555551</v>
      </c>
      <c r="AT42" s="97">
        <v>0.93800000000000006</v>
      </c>
      <c r="AU42" s="97">
        <v>1</v>
      </c>
      <c r="AV42" s="97">
        <v>0.98499999999999999</v>
      </c>
      <c r="AW42" s="97">
        <v>0.80600000000000005</v>
      </c>
      <c r="AX42" s="97">
        <v>0</v>
      </c>
      <c r="AY42" s="97">
        <v>0.91333333333333344</v>
      </c>
      <c r="AZ42" s="98">
        <v>0.3611111111111111</v>
      </c>
      <c r="BA42" s="98">
        <v>0</v>
      </c>
      <c r="BB42" s="197">
        <f t="shared" si="18"/>
        <v>0.3611111111111111</v>
      </c>
      <c r="BC42" s="198">
        <f t="shared" si="19"/>
        <v>0.72697916666666662</v>
      </c>
      <c r="BD42" s="201">
        <f t="shared" si="20"/>
        <v>0.9516018727927984</v>
      </c>
      <c r="BE42" s="202">
        <v>0.16666666666666666</v>
      </c>
      <c r="BF42" s="209">
        <v>1</v>
      </c>
      <c r="BG42" s="210">
        <v>1</v>
      </c>
      <c r="BH42" s="211">
        <v>1</v>
      </c>
      <c r="BI42" s="212">
        <v>1</v>
      </c>
      <c r="BJ42" s="225">
        <v>3.833333333333333</v>
      </c>
      <c r="BK42" s="268">
        <v>2.833333333333333</v>
      </c>
      <c r="BL42" s="226" t="s">
        <v>50</v>
      </c>
      <c r="BM42" s="225">
        <v>3.5</v>
      </c>
      <c r="BN42" s="201">
        <v>3.5</v>
      </c>
      <c r="BO42" s="224" t="s">
        <v>20</v>
      </c>
      <c r="BP42" s="251">
        <f t="shared" si="21"/>
        <v>63.476505153153298</v>
      </c>
      <c r="BQ42" s="250">
        <f t="shared" si="22"/>
        <v>2</v>
      </c>
    </row>
    <row r="43" spans="1:69" ht="23.25">
      <c r="A43" s="133">
        <v>943329</v>
      </c>
      <c r="B43" s="34">
        <v>12</v>
      </c>
      <c r="C43" s="35">
        <v>12</v>
      </c>
      <c r="D43" s="36">
        <f t="shared" si="7"/>
        <v>1</v>
      </c>
      <c r="E43" s="37">
        <v>0</v>
      </c>
      <c r="F43" s="38">
        <f t="shared" si="0"/>
        <v>0</v>
      </c>
      <c r="G43" s="37">
        <v>11.14</v>
      </c>
      <c r="H43" s="39">
        <f t="shared" si="1"/>
        <v>0.58631578947368423</v>
      </c>
      <c r="I43" s="64">
        <v>11.75</v>
      </c>
      <c r="J43" s="65">
        <f t="shared" si="2"/>
        <v>0.97916666666666663</v>
      </c>
      <c r="K43" s="66">
        <v>0</v>
      </c>
      <c r="L43" s="67">
        <f t="shared" si="3"/>
        <v>0</v>
      </c>
      <c r="M43" s="68">
        <v>17</v>
      </c>
      <c r="N43" s="69">
        <f t="shared" si="4"/>
        <v>0.85</v>
      </c>
      <c r="O43" s="79">
        <v>11.72</v>
      </c>
      <c r="P43" s="80">
        <f t="shared" si="8"/>
        <v>0.97666666666666668</v>
      </c>
      <c r="Q43" s="81">
        <v>0</v>
      </c>
      <c r="R43" s="82">
        <f t="shared" si="5"/>
        <v>0</v>
      </c>
      <c r="S43" s="81">
        <v>0</v>
      </c>
      <c r="T43" s="83">
        <f t="shared" si="6"/>
        <v>0</v>
      </c>
      <c r="U43" s="151">
        <v>10</v>
      </c>
      <c r="V43" s="151">
        <v>8.31</v>
      </c>
      <c r="W43" s="152">
        <f t="shared" si="9"/>
        <v>0.7629166666666668</v>
      </c>
      <c r="X43" s="149">
        <v>0</v>
      </c>
      <c r="Y43" s="149">
        <f t="shared" si="10"/>
        <v>0</v>
      </c>
      <c r="Z43" s="149">
        <v>19</v>
      </c>
      <c r="AA43" s="149">
        <f t="shared" si="11"/>
        <v>0.73076923076923073</v>
      </c>
      <c r="AB43" s="160">
        <v>10</v>
      </c>
      <c r="AC43" s="159">
        <f t="shared" si="12"/>
        <v>0.83333333333333337</v>
      </c>
      <c r="AD43" s="106">
        <v>0</v>
      </c>
      <c r="AE43" s="106">
        <f t="shared" si="13"/>
        <v>0</v>
      </c>
      <c r="AF43" s="106">
        <v>18.5</v>
      </c>
      <c r="AG43" s="106">
        <f t="shared" si="14"/>
        <v>0.97368421052631582</v>
      </c>
      <c r="AH43" s="180">
        <v>12</v>
      </c>
      <c r="AI43" s="181">
        <f t="shared" si="15"/>
        <v>1</v>
      </c>
      <c r="AJ43" s="184">
        <v>0</v>
      </c>
      <c r="AK43" s="184">
        <f t="shared" si="16"/>
        <v>0</v>
      </c>
      <c r="AL43" s="184">
        <v>18.329999999999998</v>
      </c>
      <c r="AM43" s="184">
        <f t="shared" si="17"/>
        <v>0.91649999999999987</v>
      </c>
      <c r="AN43" s="96">
        <v>0</v>
      </c>
      <c r="AO43" s="97">
        <v>0</v>
      </c>
      <c r="AP43" s="97">
        <v>0</v>
      </c>
      <c r="AQ43" s="97">
        <v>0</v>
      </c>
      <c r="AR43" s="97">
        <v>1</v>
      </c>
      <c r="AS43" s="97">
        <v>0</v>
      </c>
      <c r="AT43" s="97">
        <v>0</v>
      </c>
      <c r="AU43" s="97">
        <v>0.99857142857142855</v>
      </c>
      <c r="AV43" s="97">
        <v>0</v>
      </c>
      <c r="AW43" s="97">
        <v>0.91999999999999993</v>
      </c>
      <c r="AX43" s="97">
        <v>0</v>
      </c>
      <c r="AY43" s="97">
        <v>0.98166666666666658</v>
      </c>
      <c r="AZ43" s="98">
        <v>0.55555555555555558</v>
      </c>
      <c r="BA43" s="98">
        <v>2.6315789473684209E-2</v>
      </c>
      <c r="BB43" s="197">
        <f t="shared" si="18"/>
        <v>0.56432748538011701</v>
      </c>
      <c r="BC43" s="198">
        <f t="shared" si="19"/>
        <v>0.91437500000000005</v>
      </c>
      <c r="BD43" s="201">
        <f t="shared" si="20"/>
        <v>1.0124263551506973</v>
      </c>
      <c r="BE43" s="202">
        <v>0.5</v>
      </c>
      <c r="BF43" s="209">
        <v>1</v>
      </c>
      <c r="BG43" s="210">
        <v>1</v>
      </c>
      <c r="BH43" s="211">
        <v>1</v>
      </c>
      <c r="BI43" s="212">
        <v>1</v>
      </c>
      <c r="BJ43" s="225"/>
      <c r="BK43" s="267" t="s">
        <v>20</v>
      </c>
      <c r="BL43" s="226" t="s">
        <v>20</v>
      </c>
      <c r="BM43" s="225">
        <v>3.416666666666667</v>
      </c>
      <c r="BN43" s="227">
        <v>4.416666666666667</v>
      </c>
      <c r="BO43" s="224" t="s">
        <v>47</v>
      </c>
      <c r="BP43" s="251">
        <f t="shared" si="21"/>
        <v>83.25265449280252</v>
      </c>
      <c r="BQ43" s="250">
        <f t="shared" si="22"/>
        <v>3</v>
      </c>
    </row>
    <row r="44" spans="1:69" ht="15">
      <c r="A44" s="133">
        <v>1005965</v>
      </c>
      <c r="B44" s="34">
        <v>12</v>
      </c>
      <c r="C44" s="35">
        <v>12</v>
      </c>
      <c r="D44" s="36">
        <f t="shared" si="7"/>
        <v>1</v>
      </c>
      <c r="E44" s="37">
        <v>0</v>
      </c>
      <c r="F44" s="38">
        <f t="shared" si="0"/>
        <v>0</v>
      </c>
      <c r="G44" s="37">
        <v>19</v>
      </c>
      <c r="H44" s="39">
        <f t="shared" si="1"/>
        <v>1</v>
      </c>
      <c r="I44" s="64">
        <v>12</v>
      </c>
      <c r="J44" s="65">
        <f t="shared" si="2"/>
        <v>1</v>
      </c>
      <c r="K44" s="66">
        <v>16</v>
      </c>
      <c r="L44" s="67">
        <f t="shared" si="3"/>
        <v>1</v>
      </c>
      <c r="M44" s="68">
        <v>0</v>
      </c>
      <c r="N44" s="69">
        <f t="shared" si="4"/>
        <v>0</v>
      </c>
      <c r="O44" s="79">
        <v>12</v>
      </c>
      <c r="P44" s="80">
        <f t="shared" si="8"/>
        <v>1</v>
      </c>
      <c r="Q44" s="81">
        <v>16</v>
      </c>
      <c r="R44" s="82">
        <f t="shared" si="5"/>
        <v>0.94117647058823528</v>
      </c>
      <c r="S44" s="81">
        <v>0</v>
      </c>
      <c r="T44" s="83">
        <f t="shared" si="6"/>
        <v>0</v>
      </c>
      <c r="U44" s="151">
        <v>12</v>
      </c>
      <c r="V44" s="151">
        <v>12</v>
      </c>
      <c r="W44" s="152">
        <f t="shared" si="9"/>
        <v>1</v>
      </c>
      <c r="X44" s="149">
        <v>20</v>
      </c>
      <c r="Y44" s="149">
        <f t="shared" si="10"/>
        <v>1</v>
      </c>
      <c r="Z44" s="149">
        <v>0</v>
      </c>
      <c r="AA44" s="149">
        <f t="shared" si="11"/>
        <v>0</v>
      </c>
      <c r="AB44" s="160">
        <v>12</v>
      </c>
      <c r="AC44" s="159">
        <f t="shared" si="12"/>
        <v>1</v>
      </c>
      <c r="AD44" s="106">
        <v>13</v>
      </c>
      <c r="AE44" s="106">
        <f t="shared" si="13"/>
        <v>0.9285714285714286</v>
      </c>
      <c r="AF44" s="106">
        <v>0</v>
      </c>
      <c r="AG44" s="106">
        <f t="shared" si="14"/>
        <v>0</v>
      </c>
      <c r="AH44" s="180">
        <v>12</v>
      </c>
      <c r="AI44" s="181">
        <f t="shared" si="15"/>
        <v>1</v>
      </c>
      <c r="AJ44" s="184">
        <v>13</v>
      </c>
      <c r="AK44" s="184">
        <f t="shared" si="16"/>
        <v>1</v>
      </c>
      <c r="AL44" s="184">
        <v>0</v>
      </c>
      <c r="AM44" s="184">
        <f t="shared" si="17"/>
        <v>0</v>
      </c>
      <c r="AN44" s="96">
        <v>0</v>
      </c>
      <c r="AO44" s="97">
        <v>0.9</v>
      </c>
      <c r="AP44" s="97">
        <v>1</v>
      </c>
      <c r="AQ44" s="97">
        <v>0</v>
      </c>
      <c r="AR44" s="97">
        <v>0</v>
      </c>
      <c r="AS44" s="97">
        <v>0</v>
      </c>
      <c r="AT44" s="97">
        <v>0.99199999999999999</v>
      </c>
      <c r="AU44" s="97">
        <v>0</v>
      </c>
      <c r="AV44" s="97">
        <v>0.995</v>
      </c>
      <c r="AW44" s="97">
        <v>0</v>
      </c>
      <c r="AX44" s="97">
        <v>0.95</v>
      </c>
      <c r="AY44" s="97">
        <v>0</v>
      </c>
      <c r="AZ44" s="98">
        <v>0.97222222222222221</v>
      </c>
      <c r="BA44" s="98">
        <v>0</v>
      </c>
      <c r="BB44" s="197">
        <f t="shared" si="18"/>
        <v>0.97222222222222221</v>
      </c>
      <c r="BC44" s="198">
        <f t="shared" si="19"/>
        <v>1</v>
      </c>
      <c r="BD44" s="201">
        <f t="shared" si="20"/>
        <v>1.0346964285714286</v>
      </c>
      <c r="BE44" s="202">
        <v>1</v>
      </c>
      <c r="BF44" s="209">
        <v>1</v>
      </c>
      <c r="BG44" s="210">
        <v>1</v>
      </c>
      <c r="BH44" s="211">
        <v>1</v>
      </c>
      <c r="BI44" s="212">
        <v>1</v>
      </c>
      <c r="BJ44" s="225">
        <v>4.8333333333333339</v>
      </c>
      <c r="BK44" s="267">
        <v>4.8333333333333339</v>
      </c>
      <c r="BL44" s="226" t="s">
        <v>20</v>
      </c>
      <c r="BM44" s="225">
        <v>5</v>
      </c>
      <c r="BN44" s="201">
        <v>5</v>
      </c>
      <c r="BO44" s="224" t="s">
        <v>20</v>
      </c>
      <c r="BP44" s="251">
        <f t="shared" si="21"/>
        <v>99.784077380952397</v>
      </c>
      <c r="BQ44" s="250">
        <f t="shared" si="22"/>
        <v>5</v>
      </c>
    </row>
    <row r="45" spans="1:69" ht="23.25">
      <c r="A45" s="133">
        <v>1009071</v>
      </c>
      <c r="B45" s="34">
        <v>12</v>
      </c>
      <c r="C45" s="35">
        <v>12</v>
      </c>
      <c r="D45" s="36">
        <f t="shared" si="7"/>
        <v>1</v>
      </c>
      <c r="E45" s="37">
        <v>0</v>
      </c>
      <c r="F45" s="38">
        <f t="shared" si="0"/>
        <v>0</v>
      </c>
      <c r="G45" s="37">
        <v>19</v>
      </c>
      <c r="H45" s="39">
        <f t="shared" si="1"/>
        <v>1</v>
      </c>
      <c r="I45" s="64">
        <v>12</v>
      </c>
      <c r="J45" s="65">
        <f t="shared" si="2"/>
        <v>1</v>
      </c>
      <c r="K45" s="66">
        <v>0</v>
      </c>
      <c r="L45" s="67">
        <f t="shared" si="3"/>
        <v>0</v>
      </c>
      <c r="M45" s="68">
        <v>18</v>
      </c>
      <c r="N45" s="69">
        <f t="shared" si="4"/>
        <v>0.9</v>
      </c>
      <c r="O45" s="79">
        <v>12</v>
      </c>
      <c r="P45" s="80">
        <f t="shared" si="8"/>
        <v>1</v>
      </c>
      <c r="Q45" s="81">
        <v>0</v>
      </c>
      <c r="R45" s="82">
        <f t="shared" si="5"/>
        <v>0</v>
      </c>
      <c r="S45" s="81">
        <v>28.33</v>
      </c>
      <c r="T45" s="83">
        <f t="shared" si="6"/>
        <v>0.97689655172413792</v>
      </c>
      <c r="U45" s="151">
        <v>12</v>
      </c>
      <c r="V45" s="151">
        <v>12</v>
      </c>
      <c r="W45" s="152">
        <f t="shared" si="9"/>
        <v>1</v>
      </c>
      <c r="X45" s="149">
        <v>0</v>
      </c>
      <c r="Y45" s="149">
        <f t="shared" si="10"/>
        <v>0</v>
      </c>
      <c r="Z45" s="149">
        <v>25.67</v>
      </c>
      <c r="AA45" s="149">
        <f t="shared" si="11"/>
        <v>0.98730769230769233</v>
      </c>
      <c r="AB45" s="160">
        <v>12</v>
      </c>
      <c r="AC45" s="159">
        <f t="shared" si="12"/>
        <v>1</v>
      </c>
      <c r="AD45" s="106">
        <v>0</v>
      </c>
      <c r="AE45" s="106">
        <f t="shared" si="13"/>
        <v>0</v>
      </c>
      <c r="AF45" s="106">
        <v>15.67</v>
      </c>
      <c r="AG45" s="106">
        <f t="shared" si="14"/>
        <v>0.8247368421052631</v>
      </c>
      <c r="AH45" s="180">
        <v>12</v>
      </c>
      <c r="AI45" s="181">
        <f t="shared" si="15"/>
        <v>1</v>
      </c>
      <c r="AJ45" s="184">
        <v>0</v>
      </c>
      <c r="AK45" s="184">
        <f t="shared" si="16"/>
        <v>0</v>
      </c>
      <c r="AL45" s="184">
        <v>18.5</v>
      </c>
      <c r="AM45" s="184">
        <f t="shared" si="17"/>
        <v>0.92500000000000004</v>
      </c>
      <c r="AN45" s="96">
        <v>0</v>
      </c>
      <c r="AO45" s="97">
        <v>0.99</v>
      </c>
      <c r="AP45" s="97">
        <v>0</v>
      </c>
      <c r="AQ45" s="97">
        <v>0.99199999999999999</v>
      </c>
      <c r="AR45" s="97">
        <v>0</v>
      </c>
      <c r="AS45" s="97">
        <v>0.95333333333333337</v>
      </c>
      <c r="AT45" s="97">
        <v>0</v>
      </c>
      <c r="AU45" s="97">
        <v>0.99</v>
      </c>
      <c r="AV45" s="97">
        <v>0</v>
      </c>
      <c r="AW45" s="97">
        <v>0.98599999999999999</v>
      </c>
      <c r="AX45" s="97">
        <v>0</v>
      </c>
      <c r="AY45" s="97">
        <v>0.96833333333333327</v>
      </c>
      <c r="AZ45" s="98">
        <v>1</v>
      </c>
      <c r="BA45" s="98">
        <v>0</v>
      </c>
      <c r="BB45" s="197">
        <f t="shared" si="18"/>
        <v>1</v>
      </c>
      <c r="BC45" s="198">
        <f t="shared" si="19"/>
        <v>1</v>
      </c>
      <c r="BD45" s="201">
        <f t="shared" si="20"/>
        <v>1.4169772631734066</v>
      </c>
      <c r="BE45" s="202">
        <v>1</v>
      </c>
      <c r="BF45" s="209">
        <v>1</v>
      </c>
      <c r="BG45" s="210">
        <v>1</v>
      </c>
      <c r="BH45" s="211">
        <v>1</v>
      </c>
      <c r="BI45" s="212">
        <v>1</v>
      </c>
      <c r="BJ45" s="225">
        <v>4.916666666666667</v>
      </c>
      <c r="BK45" s="268">
        <v>5</v>
      </c>
      <c r="BL45" s="226" t="s">
        <v>49</v>
      </c>
      <c r="BM45" s="225">
        <v>5</v>
      </c>
      <c r="BN45" s="236">
        <v>5</v>
      </c>
      <c r="BO45" s="224"/>
      <c r="BP45" s="251">
        <f t="shared" si="21"/>
        <v>110.42443157933516</v>
      </c>
      <c r="BQ45" s="250">
        <f t="shared" si="22"/>
        <v>5</v>
      </c>
    </row>
    <row r="46" spans="1:69" ht="15">
      <c r="A46" s="133">
        <v>1010989</v>
      </c>
      <c r="B46" s="34">
        <v>12</v>
      </c>
      <c r="C46" s="35">
        <v>12</v>
      </c>
      <c r="D46" s="36">
        <f t="shared" si="7"/>
        <v>1</v>
      </c>
      <c r="E46" s="37">
        <v>0</v>
      </c>
      <c r="F46" s="38">
        <f t="shared" si="0"/>
        <v>0</v>
      </c>
      <c r="G46" s="37">
        <v>17</v>
      </c>
      <c r="H46" s="39">
        <f t="shared" si="1"/>
        <v>0.89473684210526316</v>
      </c>
      <c r="I46" s="64">
        <v>12</v>
      </c>
      <c r="J46" s="65">
        <f t="shared" si="2"/>
        <v>1</v>
      </c>
      <c r="K46" s="66">
        <v>0</v>
      </c>
      <c r="L46" s="67">
        <f t="shared" si="3"/>
        <v>0</v>
      </c>
      <c r="M46" s="68">
        <v>19</v>
      </c>
      <c r="N46" s="69">
        <f t="shared" si="4"/>
        <v>0.95</v>
      </c>
      <c r="O46" s="79">
        <v>12</v>
      </c>
      <c r="P46" s="80">
        <f t="shared" si="8"/>
        <v>1</v>
      </c>
      <c r="Q46" s="81">
        <v>0</v>
      </c>
      <c r="R46" s="82">
        <f t="shared" si="5"/>
        <v>0</v>
      </c>
      <c r="S46" s="81">
        <v>29</v>
      </c>
      <c r="T46" s="83">
        <f t="shared" si="6"/>
        <v>1</v>
      </c>
      <c r="U46" s="151">
        <v>12</v>
      </c>
      <c r="V46" s="151">
        <v>12</v>
      </c>
      <c r="W46" s="152">
        <f t="shared" si="9"/>
        <v>1</v>
      </c>
      <c r="X46" s="149">
        <v>0</v>
      </c>
      <c r="Y46" s="149">
        <f t="shared" si="10"/>
        <v>0</v>
      </c>
      <c r="Z46" s="149">
        <v>23.56</v>
      </c>
      <c r="AA46" s="149">
        <f t="shared" si="11"/>
        <v>0.90615384615384609</v>
      </c>
      <c r="AB46" s="160">
        <v>12</v>
      </c>
      <c r="AC46" s="159">
        <f t="shared" si="12"/>
        <v>1</v>
      </c>
      <c r="AD46" s="106">
        <v>0</v>
      </c>
      <c r="AE46" s="106">
        <f t="shared" si="13"/>
        <v>0</v>
      </c>
      <c r="AF46" s="106">
        <v>19</v>
      </c>
      <c r="AG46" s="106">
        <f t="shared" si="14"/>
        <v>1</v>
      </c>
      <c r="AH46" s="180">
        <v>11.74</v>
      </c>
      <c r="AI46" s="181">
        <f t="shared" si="15"/>
        <v>0.97833333333333339</v>
      </c>
      <c r="AJ46" s="184">
        <v>0</v>
      </c>
      <c r="AK46" s="184">
        <f t="shared" si="16"/>
        <v>0</v>
      </c>
      <c r="AL46" s="184">
        <v>0</v>
      </c>
      <c r="AM46" s="184">
        <f t="shared" si="17"/>
        <v>0</v>
      </c>
      <c r="AN46" s="96">
        <v>0</v>
      </c>
      <c r="AO46" s="97">
        <v>0</v>
      </c>
      <c r="AP46" s="97">
        <v>0</v>
      </c>
      <c r="AQ46" s="97">
        <v>0</v>
      </c>
      <c r="AR46" s="97">
        <v>0</v>
      </c>
      <c r="AS46" s="97">
        <v>0.95555555555555549</v>
      </c>
      <c r="AT46" s="97">
        <v>0</v>
      </c>
      <c r="AU46" s="97">
        <v>0.9642857142857143</v>
      </c>
      <c r="AV46" s="97">
        <v>0</v>
      </c>
      <c r="AW46" s="97">
        <v>0.95600000000000007</v>
      </c>
      <c r="AX46" s="97">
        <v>0</v>
      </c>
      <c r="AY46" s="97">
        <v>0</v>
      </c>
      <c r="AZ46" s="98">
        <v>1</v>
      </c>
      <c r="BA46" s="98">
        <v>0</v>
      </c>
      <c r="BB46" s="197">
        <f t="shared" si="18"/>
        <v>1</v>
      </c>
      <c r="BC46" s="198">
        <f t="shared" si="19"/>
        <v>0.99729166666666658</v>
      </c>
      <c r="BD46" s="201">
        <f t="shared" si="20"/>
        <v>1.0512466111860848</v>
      </c>
      <c r="BE46" s="202">
        <v>0.83333333333333326</v>
      </c>
      <c r="BF46" s="209">
        <v>1</v>
      </c>
      <c r="BG46" s="210">
        <v>1</v>
      </c>
      <c r="BH46" s="211"/>
      <c r="BI46" s="212"/>
      <c r="BJ46" s="225">
        <v>5</v>
      </c>
      <c r="BK46" s="267">
        <v>5</v>
      </c>
      <c r="BL46" s="224" t="s">
        <v>20</v>
      </c>
      <c r="BM46" s="225">
        <v>4.916666666666667</v>
      </c>
      <c r="BN46" s="201">
        <v>4.916666666666667</v>
      </c>
      <c r="BO46" s="224" t="s">
        <v>20</v>
      </c>
      <c r="BP46" s="251">
        <f t="shared" si="21"/>
        <v>99.254081946318792</v>
      </c>
      <c r="BQ46" s="250">
        <f t="shared" si="22"/>
        <v>5</v>
      </c>
    </row>
    <row r="47" spans="1:69" ht="15">
      <c r="A47" s="133">
        <v>1011580</v>
      </c>
      <c r="B47" s="34">
        <v>12</v>
      </c>
      <c r="C47" s="35">
        <v>12</v>
      </c>
      <c r="D47" s="36">
        <f t="shared" si="7"/>
        <v>1</v>
      </c>
      <c r="E47" s="37">
        <v>0</v>
      </c>
      <c r="F47" s="38">
        <f t="shared" si="0"/>
        <v>0</v>
      </c>
      <c r="G47" s="37">
        <v>18</v>
      </c>
      <c r="H47" s="39">
        <f t="shared" si="1"/>
        <v>0.94736842105263153</v>
      </c>
      <c r="I47" s="64">
        <v>12</v>
      </c>
      <c r="J47" s="65">
        <f t="shared" si="2"/>
        <v>1</v>
      </c>
      <c r="K47" s="66">
        <v>0</v>
      </c>
      <c r="L47" s="67">
        <f t="shared" si="3"/>
        <v>0</v>
      </c>
      <c r="M47" s="68">
        <v>19.329999999999998</v>
      </c>
      <c r="N47" s="69">
        <f t="shared" si="4"/>
        <v>0.96649999999999991</v>
      </c>
      <c r="O47" s="79">
        <v>12</v>
      </c>
      <c r="P47" s="80">
        <f t="shared" si="8"/>
        <v>1</v>
      </c>
      <c r="Q47" s="81">
        <v>16</v>
      </c>
      <c r="R47" s="82">
        <f t="shared" si="5"/>
        <v>0.94117647058823528</v>
      </c>
      <c r="S47" s="81">
        <v>0</v>
      </c>
      <c r="T47" s="83">
        <f t="shared" si="6"/>
        <v>0</v>
      </c>
      <c r="U47" s="151">
        <v>12</v>
      </c>
      <c r="V47" s="151">
        <v>12</v>
      </c>
      <c r="W47" s="152">
        <f t="shared" si="9"/>
        <v>1</v>
      </c>
      <c r="X47" s="149">
        <v>19</v>
      </c>
      <c r="Y47" s="149">
        <f t="shared" si="10"/>
        <v>0.95</v>
      </c>
      <c r="Z47" s="149">
        <v>0</v>
      </c>
      <c r="AA47" s="149">
        <f t="shared" si="11"/>
        <v>0</v>
      </c>
      <c r="AB47" s="160">
        <v>12</v>
      </c>
      <c r="AC47" s="159">
        <f t="shared" si="12"/>
        <v>1</v>
      </c>
      <c r="AD47" s="106">
        <v>0</v>
      </c>
      <c r="AE47" s="106">
        <f t="shared" si="13"/>
        <v>0</v>
      </c>
      <c r="AF47" s="106">
        <v>17</v>
      </c>
      <c r="AG47" s="106">
        <f t="shared" si="14"/>
        <v>0.89473684210526316</v>
      </c>
      <c r="AH47" s="180">
        <v>12</v>
      </c>
      <c r="AI47" s="181">
        <f t="shared" si="15"/>
        <v>1</v>
      </c>
      <c r="AJ47" s="184">
        <v>12.33</v>
      </c>
      <c r="AK47" s="184">
        <f t="shared" si="16"/>
        <v>0.94846153846153847</v>
      </c>
      <c r="AL47" s="184">
        <v>0</v>
      </c>
      <c r="AM47" s="184">
        <f t="shared" si="17"/>
        <v>0</v>
      </c>
      <c r="AN47" s="96">
        <v>0</v>
      </c>
      <c r="AO47" s="97">
        <v>1</v>
      </c>
      <c r="AP47" s="97">
        <v>0</v>
      </c>
      <c r="AQ47" s="97">
        <v>0.95199999999999996</v>
      </c>
      <c r="AR47" s="97">
        <v>0.9880000000000001</v>
      </c>
      <c r="AS47" s="97">
        <v>0</v>
      </c>
      <c r="AT47" s="97">
        <v>1</v>
      </c>
      <c r="AU47" s="97">
        <v>0</v>
      </c>
      <c r="AV47" s="97">
        <v>0</v>
      </c>
      <c r="AW47" s="97">
        <v>0.96400000000000008</v>
      </c>
      <c r="AX47" s="97">
        <v>0.92500000000000004</v>
      </c>
      <c r="AY47" s="97">
        <v>0</v>
      </c>
      <c r="AZ47" s="98">
        <v>0.97222222222222221</v>
      </c>
      <c r="BA47" s="98">
        <v>0.52631578947368418</v>
      </c>
      <c r="BB47" s="197">
        <f t="shared" si="18"/>
        <v>1</v>
      </c>
      <c r="BC47" s="198">
        <f t="shared" si="19"/>
        <v>1</v>
      </c>
      <c r="BD47" s="201">
        <f t="shared" si="20"/>
        <v>1.1744063596491228</v>
      </c>
      <c r="BE47" s="202">
        <v>1</v>
      </c>
      <c r="BF47" s="209">
        <v>1</v>
      </c>
      <c r="BG47" s="210">
        <v>1</v>
      </c>
      <c r="BH47" s="211">
        <v>1</v>
      </c>
      <c r="BI47" s="212">
        <v>1</v>
      </c>
      <c r="BJ47" s="225">
        <v>4.833333333333333</v>
      </c>
      <c r="BK47" s="267">
        <v>4.833333333333333</v>
      </c>
      <c r="BL47" s="226" t="s">
        <v>20</v>
      </c>
      <c r="BM47" s="225">
        <v>4.5666666666666664</v>
      </c>
      <c r="BN47" s="201">
        <v>4.5666666666666664</v>
      </c>
      <c r="BO47" s="224" t="s">
        <v>20</v>
      </c>
      <c r="BP47" s="251">
        <f t="shared" si="21"/>
        <v>101.96015899122807</v>
      </c>
      <c r="BQ47" s="250">
        <f t="shared" si="22"/>
        <v>5</v>
      </c>
    </row>
    <row r="48" spans="1:69" ht="15">
      <c r="A48" s="133">
        <v>1012615</v>
      </c>
      <c r="B48" s="34">
        <v>12</v>
      </c>
      <c r="C48" s="35">
        <v>12</v>
      </c>
      <c r="D48" s="36">
        <f t="shared" ref="D48:D81" si="23">SUM(B48:C48)/24</f>
        <v>1</v>
      </c>
      <c r="E48" s="37">
        <v>0</v>
      </c>
      <c r="F48" s="38">
        <f t="shared" ref="F48:F81" si="24">E48/11</f>
        <v>0</v>
      </c>
      <c r="G48" s="37">
        <v>18</v>
      </c>
      <c r="H48" s="39">
        <f t="shared" ref="H48:H81" si="25">G48/19</f>
        <v>0.94736842105263153</v>
      </c>
      <c r="I48" s="64">
        <v>12</v>
      </c>
      <c r="J48" s="65">
        <f t="shared" ref="J48:J81" si="26">SUM(I48)/12</f>
        <v>1</v>
      </c>
      <c r="K48" s="66">
        <v>0</v>
      </c>
      <c r="L48" s="67">
        <f t="shared" ref="L48:L81" si="27">K48/16</f>
        <v>0</v>
      </c>
      <c r="M48" s="68">
        <v>19.329999999999998</v>
      </c>
      <c r="N48" s="69">
        <f t="shared" ref="N48:N81" si="28">M48/20</f>
        <v>0.96649999999999991</v>
      </c>
      <c r="O48" s="79">
        <v>12</v>
      </c>
      <c r="P48" s="80">
        <f t="shared" ref="P48:P81" si="29">SUM(O48)/12</f>
        <v>1</v>
      </c>
      <c r="Q48" s="81">
        <v>0</v>
      </c>
      <c r="R48" s="82">
        <f t="shared" ref="R48:R81" si="30">Q48/17</f>
        <v>0</v>
      </c>
      <c r="S48" s="81">
        <v>26.67</v>
      </c>
      <c r="T48" s="83">
        <f t="shared" ref="T48:T81" si="31">S48/29</f>
        <v>0.91965517241379313</v>
      </c>
      <c r="U48" s="151">
        <v>12</v>
      </c>
      <c r="V48" s="151">
        <v>12</v>
      </c>
      <c r="W48" s="152">
        <f t="shared" si="9"/>
        <v>1</v>
      </c>
      <c r="X48" s="149">
        <v>0</v>
      </c>
      <c r="Y48" s="149">
        <f t="shared" si="10"/>
        <v>0</v>
      </c>
      <c r="Z48" s="149">
        <v>25.67</v>
      </c>
      <c r="AA48" s="149">
        <f t="shared" si="11"/>
        <v>0.98730769230769233</v>
      </c>
      <c r="AB48" s="160">
        <v>12</v>
      </c>
      <c r="AC48" s="159">
        <f t="shared" si="12"/>
        <v>1</v>
      </c>
      <c r="AD48" s="106">
        <v>13</v>
      </c>
      <c r="AE48" s="106">
        <f t="shared" si="13"/>
        <v>0.9285714285714286</v>
      </c>
      <c r="AF48" s="106">
        <v>0</v>
      </c>
      <c r="AG48" s="106">
        <f t="shared" si="14"/>
        <v>0</v>
      </c>
      <c r="AH48" s="180">
        <v>12</v>
      </c>
      <c r="AI48" s="181">
        <f t="shared" si="15"/>
        <v>1</v>
      </c>
      <c r="AJ48" s="184">
        <v>11.89</v>
      </c>
      <c r="AK48" s="184">
        <f t="shared" si="16"/>
        <v>0.91461538461538461</v>
      </c>
      <c r="AL48" s="184">
        <v>0</v>
      </c>
      <c r="AM48" s="184">
        <f t="shared" si="17"/>
        <v>0</v>
      </c>
      <c r="AN48" s="96">
        <v>0</v>
      </c>
      <c r="AO48" s="97">
        <v>0.98599999999999999</v>
      </c>
      <c r="AP48" s="97">
        <v>0</v>
      </c>
      <c r="AQ48" s="97">
        <v>0.96799999999999997</v>
      </c>
      <c r="AR48" s="97">
        <v>0</v>
      </c>
      <c r="AS48" s="97">
        <v>0.89999999999999991</v>
      </c>
      <c r="AT48" s="97">
        <v>0</v>
      </c>
      <c r="AU48" s="97">
        <v>0.99</v>
      </c>
      <c r="AV48" s="97">
        <v>1</v>
      </c>
      <c r="AW48" s="97">
        <v>0</v>
      </c>
      <c r="AX48" s="97">
        <v>0.995</v>
      </c>
      <c r="AY48" s="97">
        <v>0</v>
      </c>
      <c r="AZ48" s="98">
        <v>1</v>
      </c>
      <c r="BA48" s="98">
        <v>2.6315789473684209E-2</v>
      </c>
      <c r="BB48" s="197">
        <f t="shared" si="18"/>
        <v>1</v>
      </c>
      <c r="BC48" s="198">
        <f t="shared" si="19"/>
        <v>1</v>
      </c>
      <c r="BD48" s="201">
        <f t="shared" si="20"/>
        <v>1.2618559386696182</v>
      </c>
      <c r="BE48" s="202">
        <v>0.83333333333333326</v>
      </c>
      <c r="BF48" s="209">
        <v>1</v>
      </c>
      <c r="BG48" s="210">
        <v>1</v>
      </c>
      <c r="BH48" s="211">
        <v>1</v>
      </c>
      <c r="BI48" s="212">
        <v>1</v>
      </c>
      <c r="BJ48" s="225">
        <v>4.916666666666667</v>
      </c>
      <c r="BK48" s="267">
        <v>4.916666666666667</v>
      </c>
      <c r="BL48" s="226" t="s">
        <v>20</v>
      </c>
      <c r="BM48" s="225">
        <v>4.916666666666667</v>
      </c>
      <c r="BN48" s="201">
        <v>4.916666666666667</v>
      </c>
      <c r="BO48" s="224" t="s">
        <v>20</v>
      </c>
      <c r="BP48" s="251">
        <f t="shared" si="21"/>
        <v>104.21306513340713</v>
      </c>
      <c r="BQ48" s="250">
        <f t="shared" si="22"/>
        <v>5</v>
      </c>
    </row>
    <row r="49" spans="1:69" ht="15">
      <c r="A49" s="134">
        <v>1014150</v>
      </c>
      <c r="B49" s="34"/>
      <c r="C49" s="35"/>
      <c r="D49" s="36"/>
      <c r="E49" s="37"/>
      <c r="F49" s="38"/>
      <c r="G49" s="37"/>
      <c r="H49" s="39"/>
      <c r="I49" s="64"/>
      <c r="J49" s="65"/>
      <c r="K49" s="66"/>
      <c r="L49" s="67"/>
      <c r="M49" s="68"/>
      <c r="N49" s="69"/>
      <c r="O49" s="79"/>
      <c r="P49" s="80"/>
      <c r="Q49" s="81"/>
      <c r="R49" s="82"/>
      <c r="S49" s="81"/>
      <c r="T49" s="83"/>
      <c r="U49" s="151" t="s">
        <v>0</v>
      </c>
      <c r="V49" s="151" t="s">
        <v>0</v>
      </c>
      <c r="W49" s="152">
        <f t="shared" si="9"/>
        <v>0</v>
      </c>
      <c r="X49" s="149">
        <v>0</v>
      </c>
      <c r="Y49" s="149">
        <f t="shared" si="10"/>
        <v>0</v>
      </c>
      <c r="Z49" s="149">
        <v>0</v>
      </c>
      <c r="AA49" s="149">
        <f t="shared" si="11"/>
        <v>0</v>
      </c>
      <c r="AB49" s="160" t="s">
        <v>0</v>
      </c>
      <c r="AC49" s="159">
        <f t="shared" si="12"/>
        <v>0</v>
      </c>
      <c r="AD49" s="106">
        <v>0</v>
      </c>
      <c r="AE49" s="106">
        <f t="shared" si="13"/>
        <v>0</v>
      </c>
      <c r="AF49" s="106">
        <v>0</v>
      </c>
      <c r="AG49" s="106">
        <f t="shared" si="14"/>
        <v>0</v>
      </c>
      <c r="AH49" s="180" t="s">
        <v>0</v>
      </c>
      <c r="AI49" s="181">
        <f t="shared" si="15"/>
        <v>0</v>
      </c>
      <c r="AJ49" s="184">
        <v>0</v>
      </c>
      <c r="AK49" s="184">
        <f t="shared" si="16"/>
        <v>0</v>
      </c>
      <c r="AL49" s="184">
        <v>0</v>
      </c>
      <c r="AM49" s="184">
        <f t="shared" si="17"/>
        <v>0</v>
      </c>
      <c r="AN49" s="96"/>
      <c r="AO49" s="97"/>
      <c r="AP49" s="97"/>
      <c r="AQ49" s="97"/>
      <c r="AR49" s="97"/>
      <c r="AS49" s="97"/>
      <c r="AT49" s="97">
        <v>0</v>
      </c>
      <c r="AU49" s="97">
        <v>0</v>
      </c>
      <c r="AV49" s="97">
        <v>0</v>
      </c>
      <c r="AW49" s="97">
        <v>0</v>
      </c>
      <c r="AX49" s="97">
        <v>0</v>
      </c>
      <c r="AY49" s="97">
        <v>0</v>
      </c>
      <c r="AZ49" s="98">
        <v>0.3611111111111111</v>
      </c>
      <c r="BA49" s="98">
        <v>7.8947368421052627E-2</v>
      </c>
      <c r="BB49" s="197">
        <f t="shared" si="18"/>
        <v>0.38742690058479534</v>
      </c>
      <c r="BC49" s="198">
        <f t="shared" si="19"/>
        <v>0</v>
      </c>
      <c r="BD49" s="201">
        <f t="shared" si="20"/>
        <v>3.3333333333333333E-2</v>
      </c>
      <c r="BE49" s="202">
        <v>0</v>
      </c>
      <c r="BF49" s="209">
        <v>1</v>
      </c>
      <c r="BG49" s="210"/>
      <c r="BH49" s="211"/>
      <c r="BI49" s="212"/>
      <c r="BJ49" s="225"/>
      <c r="BK49" s="267"/>
      <c r="BL49" s="224"/>
      <c r="BM49" s="225"/>
      <c r="BN49" s="201" t="s">
        <v>20</v>
      </c>
      <c r="BO49" s="224" t="s">
        <v>20</v>
      </c>
      <c r="BP49" s="231" t="str">
        <f t="shared" si="21"/>
        <v>*</v>
      </c>
      <c r="BQ49" s="250" t="str">
        <f t="shared" si="22"/>
        <v>*</v>
      </c>
    </row>
    <row r="50" spans="1:69" ht="23.25">
      <c r="A50" s="133">
        <v>1017555</v>
      </c>
      <c r="B50" s="34">
        <v>12</v>
      </c>
      <c r="C50" s="35">
        <v>12</v>
      </c>
      <c r="D50" s="36">
        <f t="shared" si="23"/>
        <v>1</v>
      </c>
      <c r="E50" s="37">
        <v>0</v>
      </c>
      <c r="F50" s="38">
        <f t="shared" si="24"/>
        <v>0</v>
      </c>
      <c r="G50" s="37">
        <v>17.329999999999998</v>
      </c>
      <c r="H50" s="39">
        <f t="shared" si="25"/>
        <v>0.91210526315789464</v>
      </c>
      <c r="I50" s="64">
        <v>12</v>
      </c>
      <c r="J50" s="65">
        <f t="shared" si="26"/>
        <v>1</v>
      </c>
      <c r="K50" s="66">
        <v>16</v>
      </c>
      <c r="L50" s="67">
        <f t="shared" si="27"/>
        <v>1</v>
      </c>
      <c r="M50" s="68">
        <v>0</v>
      </c>
      <c r="N50" s="69">
        <f t="shared" si="28"/>
        <v>0</v>
      </c>
      <c r="O50" s="79">
        <v>12</v>
      </c>
      <c r="P50" s="80">
        <f t="shared" si="29"/>
        <v>1</v>
      </c>
      <c r="Q50" s="81">
        <v>0</v>
      </c>
      <c r="R50" s="82">
        <f t="shared" si="30"/>
        <v>0</v>
      </c>
      <c r="S50" s="81">
        <v>29</v>
      </c>
      <c r="T50" s="83">
        <f t="shared" si="31"/>
        <v>1</v>
      </c>
      <c r="U50" s="151">
        <v>12</v>
      </c>
      <c r="V50" s="151">
        <v>12</v>
      </c>
      <c r="W50" s="152">
        <f t="shared" si="9"/>
        <v>1</v>
      </c>
      <c r="X50" s="149">
        <v>19.670000000000002</v>
      </c>
      <c r="Y50" s="149">
        <f t="shared" si="10"/>
        <v>0.98350000000000004</v>
      </c>
      <c r="Z50" s="149">
        <v>0</v>
      </c>
      <c r="AA50" s="149">
        <f t="shared" si="11"/>
        <v>0</v>
      </c>
      <c r="AB50" s="160">
        <v>12</v>
      </c>
      <c r="AC50" s="159">
        <f t="shared" si="12"/>
        <v>1</v>
      </c>
      <c r="AD50" s="106">
        <v>14</v>
      </c>
      <c r="AE50" s="106">
        <f t="shared" si="13"/>
        <v>1</v>
      </c>
      <c r="AF50" s="106">
        <v>0</v>
      </c>
      <c r="AG50" s="106">
        <f t="shared" si="14"/>
        <v>0</v>
      </c>
      <c r="AH50" s="180">
        <v>12</v>
      </c>
      <c r="AI50" s="181">
        <f t="shared" si="15"/>
        <v>1</v>
      </c>
      <c r="AJ50" s="184">
        <v>0</v>
      </c>
      <c r="AK50" s="184">
        <f t="shared" si="16"/>
        <v>0</v>
      </c>
      <c r="AL50" s="184">
        <v>20</v>
      </c>
      <c r="AM50" s="184">
        <f t="shared" si="17"/>
        <v>1</v>
      </c>
      <c r="AN50" s="96">
        <v>0</v>
      </c>
      <c r="AO50" s="97">
        <v>1</v>
      </c>
      <c r="AP50" s="97">
        <v>0.93500000000000005</v>
      </c>
      <c r="AQ50" s="97">
        <v>0</v>
      </c>
      <c r="AR50" s="97">
        <v>0</v>
      </c>
      <c r="AS50" s="97">
        <v>0.87777777777777777</v>
      </c>
      <c r="AT50" s="97">
        <v>0.99399999999999999</v>
      </c>
      <c r="AU50" s="97">
        <v>0</v>
      </c>
      <c r="AV50" s="97">
        <v>0.99</v>
      </c>
      <c r="AW50" s="97">
        <v>0</v>
      </c>
      <c r="AX50" s="97">
        <v>0</v>
      </c>
      <c r="AY50" s="97">
        <v>1</v>
      </c>
      <c r="AZ50" s="98">
        <v>1</v>
      </c>
      <c r="BA50" s="98">
        <v>7.8947368421052627E-2</v>
      </c>
      <c r="BB50" s="197">
        <f t="shared" si="18"/>
        <v>1</v>
      </c>
      <c r="BC50" s="198">
        <f t="shared" si="19"/>
        <v>1</v>
      </c>
      <c r="BD50" s="201">
        <f t="shared" si="20"/>
        <v>1.2636083089668615</v>
      </c>
      <c r="BE50" s="202">
        <v>1</v>
      </c>
      <c r="BF50" s="209">
        <v>1</v>
      </c>
      <c r="BG50" s="210">
        <v>1</v>
      </c>
      <c r="BH50" s="211">
        <v>1</v>
      </c>
      <c r="BI50" s="212">
        <v>1</v>
      </c>
      <c r="BJ50" s="225">
        <v>4.75</v>
      </c>
      <c r="BK50" s="268">
        <v>5</v>
      </c>
      <c r="BL50" s="224" t="s">
        <v>49</v>
      </c>
      <c r="BM50" s="225">
        <v>4.6833333333333336</v>
      </c>
      <c r="BN50" s="201">
        <v>4.6833333333333336</v>
      </c>
      <c r="BO50" s="224" t="s">
        <v>20</v>
      </c>
      <c r="BP50" s="251">
        <f t="shared" si="21"/>
        <v>105.32354105750487</v>
      </c>
      <c r="BQ50" s="250">
        <f t="shared" si="22"/>
        <v>5</v>
      </c>
    </row>
    <row r="51" spans="1:69" ht="15">
      <c r="A51" s="133">
        <v>1018172</v>
      </c>
      <c r="B51" s="34">
        <v>7.33</v>
      </c>
      <c r="C51" s="35">
        <v>11.26</v>
      </c>
      <c r="D51" s="36">
        <f t="shared" si="23"/>
        <v>0.77458333333333329</v>
      </c>
      <c r="E51" s="37">
        <v>5.33</v>
      </c>
      <c r="F51" s="38">
        <f t="shared" si="24"/>
        <v>0.48454545454545456</v>
      </c>
      <c r="G51" s="37">
        <v>0</v>
      </c>
      <c r="H51" s="39">
        <f t="shared" si="25"/>
        <v>0</v>
      </c>
      <c r="I51" s="64">
        <v>12</v>
      </c>
      <c r="J51" s="65">
        <f t="shared" si="26"/>
        <v>1</v>
      </c>
      <c r="K51" s="66">
        <v>0</v>
      </c>
      <c r="L51" s="67">
        <f t="shared" si="27"/>
        <v>0</v>
      </c>
      <c r="M51" s="68">
        <v>0</v>
      </c>
      <c r="N51" s="69">
        <f t="shared" si="28"/>
        <v>0</v>
      </c>
      <c r="O51" s="79">
        <v>12</v>
      </c>
      <c r="P51" s="80">
        <f t="shared" si="29"/>
        <v>1</v>
      </c>
      <c r="Q51" s="81">
        <v>0</v>
      </c>
      <c r="R51" s="82">
        <f t="shared" si="30"/>
        <v>0</v>
      </c>
      <c r="S51" s="81">
        <v>0</v>
      </c>
      <c r="T51" s="83">
        <f t="shared" si="31"/>
        <v>0</v>
      </c>
      <c r="U51" s="151">
        <v>12</v>
      </c>
      <c r="V51" s="151">
        <v>8.31</v>
      </c>
      <c r="W51" s="152">
        <f t="shared" si="9"/>
        <v>0.84625000000000006</v>
      </c>
      <c r="X51" s="149">
        <v>0</v>
      </c>
      <c r="Y51" s="149">
        <f t="shared" si="10"/>
        <v>0</v>
      </c>
      <c r="Z51" s="149">
        <v>0</v>
      </c>
      <c r="AA51" s="149">
        <f t="shared" si="11"/>
        <v>0</v>
      </c>
      <c r="AB51" s="160">
        <v>12</v>
      </c>
      <c r="AC51" s="159">
        <f t="shared" si="12"/>
        <v>1</v>
      </c>
      <c r="AD51" s="106">
        <v>6.67</v>
      </c>
      <c r="AE51" s="106">
        <f t="shared" si="13"/>
        <v>0.47642857142857142</v>
      </c>
      <c r="AF51" s="106">
        <v>0</v>
      </c>
      <c r="AG51" s="106">
        <f t="shared" si="14"/>
        <v>0</v>
      </c>
      <c r="AH51" s="180">
        <v>11.49</v>
      </c>
      <c r="AI51" s="181">
        <f t="shared" si="15"/>
        <v>0.95750000000000002</v>
      </c>
      <c r="AJ51" s="184">
        <v>0</v>
      </c>
      <c r="AK51" s="184">
        <f t="shared" si="16"/>
        <v>0</v>
      </c>
      <c r="AL51" s="184">
        <v>0</v>
      </c>
      <c r="AM51" s="184">
        <f t="shared" si="17"/>
        <v>0</v>
      </c>
      <c r="AN51" s="96">
        <v>0.95750000000000002</v>
      </c>
      <c r="AO51" s="97">
        <v>0</v>
      </c>
      <c r="AP51" s="97">
        <v>0</v>
      </c>
      <c r="AQ51" s="97">
        <v>0</v>
      </c>
      <c r="AR51" s="97">
        <v>0</v>
      </c>
      <c r="AS51" s="97">
        <v>0</v>
      </c>
      <c r="AT51" s="97">
        <v>0</v>
      </c>
      <c r="AU51" s="97">
        <v>0</v>
      </c>
      <c r="AV51" s="97">
        <v>0.94750000000000001</v>
      </c>
      <c r="AW51" s="97">
        <v>0</v>
      </c>
      <c r="AX51" s="97">
        <v>0</v>
      </c>
      <c r="AY51" s="97">
        <v>0</v>
      </c>
      <c r="AZ51" s="98">
        <v>0.88888888888888884</v>
      </c>
      <c r="BA51" s="98">
        <v>0</v>
      </c>
      <c r="BB51" s="197">
        <f t="shared" si="18"/>
        <v>0.88888888888888884</v>
      </c>
      <c r="BC51" s="198">
        <f t="shared" si="19"/>
        <v>0.89989583333333334</v>
      </c>
      <c r="BD51" s="201">
        <f t="shared" si="20"/>
        <v>0.27490225563909776</v>
      </c>
      <c r="BE51" s="202">
        <v>0</v>
      </c>
      <c r="BF51" s="209">
        <v>1</v>
      </c>
      <c r="BG51" s="210">
        <v>1</v>
      </c>
      <c r="BH51" s="211">
        <v>1</v>
      </c>
      <c r="BI51" s="212">
        <v>1</v>
      </c>
      <c r="BJ51" s="225">
        <v>2.0625</v>
      </c>
      <c r="BK51" s="267">
        <v>2.0625</v>
      </c>
      <c r="BL51" s="226" t="s">
        <v>20</v>
      </c>
      <c r="BM51" s="225">
        <v>2.1666666666666665</v>
      </c>
      <c r="BN51" s="201">
        <v>2.1666666666666665</v>
      </c>
      <c r="BO51" s="224" t="s">
        <v>20</v>
      </c>
      <c r="BP51" s="251">
        <f t="shared" si="21"/>
        <v>46.121514724310771</v>
      </c>
      <c r="BQ51" s="250">
        <f t="shared" si="22"/>
        <v>1</v>
      </c>
    </row>
    <row r="52" spans="1:69" ht="23.25">
      <c r="A52" s="133">
        <v>1018729</v>
      </c>
      <c r="B52" s="34">
        <v>12</v>
      </c>
      <c r="C52" s="35">
        <v>12</v>
      </c>
      <c r="D52" s="36">
        <f t="shared" si="23"/>
        <v>1</v>
      </c>
      <c r="E52" s="37">
        <v>0</v>
      </c>
      <c r="F52" s="38">
        <f t="shared" si="24"/>
        <v>0</v>
      </c>
      <c r="G52" s="37">
        <v>17.670000000000002</v>
      </c>
      <c r="H52" s="39">
        <f t="shared" si="25"/>
        <v>0.93</v>
      </c>
      <c r="I52" s="64">
        <v>12</v>
      </c>
      <c r="J52" s="65">
        <f t="shared" si="26"/>
        <v>1</v>
      </c>
      <c r="K52" s="66">
        <v>0</v>
      </c>
      <c r="L52" s="67">
        <f t="shared" si="27"/>
        <v>0</v>
      </c>
      <c r="M52" s="68">
        <v>20</v>
      </c>
      <c r="N52" s="69">
        <f t="shared" si="28"/>
        <v>1</v>
      </c>
      <c r="O52" s="79">
        <v>12</v>
      </c>
      <c r="P52" s="80">
        <f t="shared" si="29"/>
        <v>1</v>
      </c>
      <c r="Q52" s="81">
        <v>0</v>
      </c>
      <c r="R52" s="82">
        <f t="shared" si="30"/>
        <v>0</v>
      </c>
      <c r="S52" s="81">
        <v>28.33</v>
      </c>
      <c r="T52" s="83">
        <f t="shared" si="31"/>
        <v>0.97689655172413792</v>
      </c>
      <c r="U52" s="151">
        <v>12</v>
      </c>
      <c r="V52" s="151">
        <v>12</v>
      </c>
      <c r="W52" s="152">
        <f t="shared" si="9"/>
        <v>1</v>
      </c>
      <c r="X52" s="149">
        <v>0</v>
      </c>
      <c r="Y52" s="149">
        <f t="shared" si="10"/>
        <v>0</v>
      </c>
      <c r="Z52" s="149">
        <v>23.33</v>
      </c>
      <c r="AA52" s="149">
        <f t="shared" si="11"/>
        <v>0.89730769230769225</v>
      </c>
      <c r="AB52" s="160">
        <v>12</v>
      </c>
      <c r="AC52" s="159">
        <f t="shared" si="12"/>
        <v>1</v>
      </c>
      <c r="AD52" s="106">
        <v>0</v>
      </c>
      <c r="AE52" s="106">
        <f t="shared" si="13"/>
        <v>0</v>
      </c>
      <c r="AF52" s="106">
        <v>17</v>
      </c>
      <c r="AG52" s="106">
        <f t="shared" si="14"/>
        <v>0.89473684210526316</v>
      </c>
      <c r="AH52" s="180">
        <v>12</v>
      </c>
      <c r="AI52" s="181">
        <f t="shared" si="15"/>
        <v>1</v>
      </c>
      <c r="AJ52" s="184">
        <v>0</v>
      </c>
      <c r="AK52" s="184">
        <f t="shared" si="16"/>
        <v>0</v>
      </c>
      <c r="AL52" s="184">
        <v>10</v>
      </c>
      <c r="AM52" s="184">
        <f t="shared" si="17"/>
        <v>0.5</v>
      </c>
      <c r="AN52" s="96">
        <v>0</v>
      </c>
      <c r="AO52" s="97">
        <v>0.94600000000000006</v>
      </c>
      <c r="AP52" s="97">
        <v>0</v>
      </c>
      <c r="AQ52" s="97">
        <v>0.86</v>
      </c>
      <c r="AR52" s="97">
        <v>0</v>
      </c>
      <c r="AS52" s="97">
        <v>0.98111111111111116</v>
      </c>
      <c r="AT52" s="97">
        <v>0</v>
      </c>
      <c r="AU52" s="97">
        <v>0.98142857142857143</v>
      </c>
      <c r="AV52" s="97">
        <v>0</v>
      </c>
      <c r="AW52" s="97">
        <v>0.93</v>
      </c>
      <c r="AX52" s="97">
        <v>0</v>
      </c>
      <c r="AY52" s="97">
        <v>0.99333333333333329</v>
      </c>
      <c r="AZ52" s="98">
        <v>0.94444444444444442</v>
      </c>
      <c r="BA52" s="98">
        <v>0.17105263157894737</v>
      </c>
      <c r="BB52" s="197">
        <f t="shared" si="18"/>
        <v>1</v>
      </c>
      <c r="BC52" s="198">
        <f t="shared" si="19"/>
        <v>1</v>
      </c>
      <c r="BD52" s="201">
        <f t="shared" si="20"/>
        <v>1.3333976335437767</v>
      </c>
      <c r="BE52" s="202">
        <v>0.83333333333333326</v>
      </c>
      <c r="BF52" s="209">
        <v>1</v>
      </c>
      <c r="BG52" s="210">
        <v>1</v>
      </c>
      <c r="BH52" s="211">
        <v>1</v>
      </c>
      <c r="BI52" s="212">
        <v>1</v>
      </c>
      <c r="BJ52" s="225">
        <v>4.75</v>
      </c>
      <c r="BK52" s="268">
        <v>5</v>
      </c>
      <c r="BL52" s="226" t="s">
        <v>49</v>
      </c>
      <c r="BM52" s="225">
        <v>4.6333333333333337</v>
      </c>
      <c r="BN52" s="201">
        <v>4.6333333333333337</v>
      </c>
      <c r="BO52" s="224" t="s">
        <v>20</v>
      </c>
      <c r="BP52" s="251">
        <f t="shared" si="21"/>
        <v>105.20160750526108</v>
      </c>
      <c r="BQ52" s="250">
        <f t="shared" si="22"/>
        <v>5</v>
      </c>
    </row>
    <row r="53" spans="1:69" ht="23.25">
      <c r="A53" s="133">
        <v>1019595</v>
      </c>
      <c r="B53" s="34">
        <v>8.33</v>
      </c>
      <c r="C53" s="35">
        <v>12</v>
      </c>
      <c r="D53" s="36">
        <f t="shared" si="23"/>
        <v>0.8470833333333333</v>
      </c>
      <c r="E53" s="37">
        <v>0</v>
      </c>
      <c r="F53" s="38">
        <f t="shared" si="24"/>
        <v>0</v>
      </c>
      <c r="G53" s="37">
        <v>12.22</v>
      </c>
      <c r="H53" s="39">
        <f t="shared" si="25"/>
        <v>0.64315789473684215</v>
      </c>
      <c r="I53" s="64">
        <v>12</v>
      </c>
      <c r="J53" s="65">
        <f t="shared" si="26"/>
        <v>1</v>
      </c>
      <c r="K53" s="66">
        <v>0</v>
      </c>
      <c r="L53" s="67">
        <f t="shared" si="27"/>
        <v>0</v>
      </c>
      <c r="M53" s="68">
        <v>18.329999999999998</v>
      </c>
      <c r="N53" s="69">
        <f t="shared" si="28"/>
        <v>0.91649999999999987</v>
      </c>
      <c r="O53" s="79">
        <v>12</v>
      </c>
      <c r="P53" s="80">
        <f t="shared" si="29"/>
        <v>1</v>
      </c>
      <c r="Q53" s="81">
        <v>7</v>
      </c>
      <c r="R53" s="82">
        <f t="shared" si="30"/>
        <v>0.41176470588235292</v>
      </c>
      <c r="S53" s="81">
        <v>0</v>
      </c>
      <c r="T53" s="83">
        <f t="shared" si="31"/>
        <v>0</v>
      </c>
      <c r="U53" s="151">
        <v>12</v>
      </c>
      <c r="V53" s="151">
        <v>12</v>
      </c>
      <c r="W53" s="152">
        <f t="shared" si="9"/>
        <v>1</v>
      </c>
      <c r="X53" s="149">
        <v>0</v>
      </c>
      <c r="Y53" s="149">
        <f t="shared" si="10"/>
        <v>0</v>
      </c>
      <c r="Z53" s="149">
        <v>24.22</v>
      </c>
      <c r="AA53" s="149">
        <f t="shared" si="11"/>
        <v>0.93153846153846154</v>
      </c>
      <c r="AB53" s="160">
        <v>12</v>
      </c>
      <c r="AC53" s="159">
        <f t="shared" si="12"/>
        <v>1</v>
      </c>
      <c r="AD53" s="106">
        <v>0</v>
      </c>
      <c r="AE53" s="106">
        <f t="shared" si="13"/>
        <v>0</v>
      </c>
      <c r="AF53" s="106">
        <v>11.67</v>
      </c>
      <c r="AG53" s="106">
        <f t="shared" si="14"/>
        <v>0.61421052631578943</v>
      </c>
      <c r="AH53" s="180">
        <v>12</v>
      </c>
      <c r="AI53" s="181">
        <f t="shared" si="15"/>
        <v>1</v>
      </c>
      <c r="AJ53" s="184">
        <v>0</v>
      </c>
      <c r="AK53" s="184">
        <f t="shared" si="16"/>
        <v>0</v>
      </c>
      <c r="AL53" s="184">
        <v>11.67</v>
      </c>
      <c r="AM53" s="184">
        <f t="shared" si="17"/>
        <v>0.58350000000000002</v>
      </c>
      <c r="AN53" s="96">
        <v>0</v>
      </c>
      <c r="AO53" s="97">
        <v>0.91400000000000003</v>
      </c>
      <c r="AP53" s="97">
        <v>0</v>
      </c>
      <c r="AQ53" s="97">
        <v>0.95399999999999996</v>
      </c>
      <c r="AR53" s="97">
        <v>0</v>
      </c>
      <c r="AS53" s="97">
        <v>0</v>
      </c>
      <c r="AT53" s="97">
        <v>0</v>
      </c>
      <c r="AU53" s="97">
        <v>0.95857142857142852</v>
      </c>
      <c r="AV53" s="97">
        <v>0</v>
      </c>
      <c r="AW53" s="97">
        <v>0.96</v>
      </c>
      <c r="AX53" s="97">
        <v>0</v>
      </c>
      <c r="AY53" s="97">
        <v>0.97833333333333339</v>
      </c>
      <c r="AZ53" s="98">
        <v>1</v>
      </c>
      <c r="BA53" s="98">
        <v>0.35526315789473684</v>
      </c>
      <c r="BB53" s="197">
        <f t="shared" si="18"/>
        <v>1</v>
      </c>
      <c r="BC53" s="198">
        <f t="shared" si="19"/>
        <v>0.96177083333333335</v>
      </c>
      <c r="BD53" s="201">
        <f t="shared" si="20"/>
        <v>1.0588184997750787</v>
      </c>
      <c r="BE53" s="202">
        <v>0.83333333333333326</v>
      </c>
      <c r="BF53" s="209">
        <v>1</v>
      </c>
      <c r="BG53" s="210">
        <v>1</v>
      </c>
      <c r="BH53" s="211">
        <v>1</v>
      </c>
      <c r="BI53" s="212">
        <v>1</v>
      </c>
      <c r="BJ53" s="225">
        <v>4.145833333333333</v>
      </c>
      <c r="BK53" s="267">
        <v>4.145833333333333</v>
      </c>
      <c r="BL53" s="224" t="s">
        <v>20</v>
      </c>
      <c r="BM53" s="225">
        <v>4.3000000000000007</v>
      </c>
      <c r="BN53" s="227">
        <v>4.8000000000000007</v>
      </c>
      <c r="BO53" s="224" t="s">
        <v>49</v>
      </c>
      <c r="BP53" s="251">
        <f t="shared" si="21"/>
        <v>95.20483749437696</v>
      </c>
      <c r="BQ53" s="250">
        <f t="shared" si="22"/>
        <v>5</v>
      </c>
    </row>
    <row r="54" spans="1:69" ht="34.5">
      <c r="A54" s="133">
        <v>1019854</v>
      </c>
      <c r="B54" s="34">
        <v>11.33</v>
      </c>
      <c r="C54" s="35">
        <v>12</v>
      </c>
      <c r="D54" s="36">
        <f t="shared" si="23"/>
        <v>0.9720833333333333</v>
      </c>
      <c r="E54" s="37">
        <v>9.33</v>
      </c>
      <c r="F54" s="38">
        <f t="shared" si="24"/>
        <v>0.84818181818181815</v>
      </c>
      <c r="G54" s="37">
        <v>0</v>
      </c>
      <c r="H54" s="39">
        <f t="shared" si="25"/>
        <v>0</v>
      </c>
      <c r="I54" s="64">
        <v>11.5</v>
      </c>
      <c r="J54" s="65">
        <f t="shared" si="26"/>
        <v>0.95833333333333337</v>
      </c>
      <c r="K54" s="66">
        <v>8.67</v>
      </c>
      <c r="L54" s="67">
        <f t="shared" si="27"/>
        <v>0.541875</v>
      </c>
      <c r="M54" s="68">
        <v>0</v>
      </c>
      <c r="N54" s="69">
        <f t="shared" si="28"/>
        <v>0</v>
      </c>
      <c r="O54" s="79">
        <v>11.75</v>
      </c>
      <c r="P54" s="80">
        <f t="shared" si="29"/>
        <v>0.97916666666666663</v>
      </c>
      <c r="Q54" s="81">
        <v>0</v>
      </c>
      <c r="R54" s="82">
        <f t="shared" si="30"/>
        <v>0</v>
      </c>
      <c r="S54" s="81">
        <v>0</v>
      </c>
      <c r="T54" s="83">
        <f t="shared" si="31"/>
        <v>0</v>
      </c>
      <c r="U54" s="151">
        <v>10</v>
      </c>
      <c r="V54" s="151">
        <v>10.52</v>
      </c>
      <c r="W54" s="152">
        <f t="shared" si="9"/>
        <v>0.85499999999999998</v>
      </c>
      <c r="X54" s="149">
        <v>18</v>
      </c>
      <c r="Y54" s="149">
        <f t="shared" si="10"/>
        <v>0.9</v>
      </c>
      <c r="Z54" s="149">
        <v>0</v>
      </c>
      <c r="AA54" s="149">
        <f t="shared" si="11"/>
        <v>0</v>
      </c>
      <c r="AB54" s="160">
        <v>10</v>
      </c>
      <c r="AC54" s="159">
        <f t="shared" si="12"/>
        <v>0.83333333333333337</v>
      </c>
      <c r="AD54" s="106">
        <v>7.78</v>
      </c>
      <c r="AE54" s="106">
        <f t="shared" si="13"/>
        <v>0.55571428571428572</v>
      </c>
      <c r="AF54" s="106">
        <v>0</v>
      </c>
      <c r="AG54" s="106">
        <f t="shared" si="14"/>
        <v>0</v>
      </c>
      <c r="AH54" s="180">
        <v>7.29</v>
      </c>
      <c r="AI54" s="181">
        <f t="shared" si="15"/>
        <v>0.60750000000000004</v>
      </c>
      <c r="AJ54" s="184">
        <v>7</v>
      </c>
      <c r="AK54" s="184">
        <f t="shared" si="16"/>
        <v>0.53846153846153844</v>
      </c>
      <c r="AL54" s="184">
        <v>0</v>
      </c>
      <c r="AM54" s="184">
        <f t="shared" si="17"/>
        <v>0</v>
      </c>
      <c r="AN54" s="96">
        <v>0.99</v>
      </c>
      <c r="AO54" s="97">
        <v>0</v>
      </c>
      <c r="AP54" s="97">
        <v>0.78500000000000003</v>
      </c>
      <c r="AQ54" s="97">
        <v>0</v>
      </c>
      <c r="AR54" s="97">
        <v>0</v>
      </c>
      <c r="AS54" s="97">
        <v>0</v>
      </c>
      <c r="AT54" s="97">
        <v>0.99399999999999999</v>
      </c>
      <c r="AU54" s="97">
        <v>0</v>
      </c>
      <c r="AV54" s="97">
        <v>0.94</v>
      </c>
      <c r="AW54" s="97">
        <v>0</v>
      </c>
      <c r="AX54" s="97">
        <v>0</v>
      </c>
      <c r="AY54" s="97">
        <v>0</v>
      </c>
      <c r="AZ54" s="98">
        <v>0.47222222222222221</v>
      </c>
      <c r="BA54" s="98">
        <v>6.5789473684210523E-2</v>
      </c>
      <c r="BB54" s="197">
        <f t="shared" si="18"/>
        <v>0.49415204678362573</v>
      </c>
      <c r="BC54" s="198">
        <f t="shared" si="19"/>
        <v>0.87906249999999997</v>
      </c>
      <c r="BD54" s="201">
        <f t="shared" si="20"/>
        <v>0.60084997650375938</v>
      </c>
      <c r="BE54" s="202">
        <v>0.66666666666666663</v>
      </c>
      <c r="BF54" s="209">
        <v>1</v>
      </c>
      <c r="BG54" s="210"/>
      <c r="BH54" s="211">
        <v>1</v>
      </c>
      <c r="BI54" s="212">
        <v>1</v>
      </c>
      <c r="BJ54" s="225">
        <v>3.9375</v>
      </c>
      <c r="BK54" s="268">
        <v>3.4375</v>
      </c>
      <c r="BL54" s="226" t="s">
        <v>48</v>
      </c>
      <c r="BM54" s="225">
        <v>4.1833333333333336</v>
      </c>
      <c r="BN54" s="227">
        <v>3.1833333333333336</v>
      </c>
      <c r="BO54" s="224" t="s">
        <v>50</v>
      </c>
      <c r="BP54" s="251">
        <f t="shared" si="21"/>
        <v>64.374155114348369</v>
      </c>
      <c r="BQ54" s="250">
        <f t="shared" si="22"/>
        <v>2</v>
      </c>
    </row>
    <row r="55" spans="1:69" ht="15">
      <c r="A55" s="134">
        <v>1020306</v>
      </c>
      <c r="B55" s="34"/>
      <c r="C55" s="35"/>
      <c r="D55" s="36"/>
      <c r="E55" s="37"/>
      <c r="F55" s="38"/>
      <c r="G55" s="37"/>
      <c r="H55" s="39"/>
      <c r="I55" s="64"/>
      <c r="J55" s="65"/>
      <c r="K55" s="66"/>
      <c r="L55" s="67"/>
      <c r="M55" s="68"/>
      <c r="N55" s="69"/>
      <c r="O55" s="79"/>
      <c r="P55" s="80"/>
      <c r="Q55" s="81"/>
      <c r="R55" s="82"/>
      <c r="S55" s="81"/>
      <c r="T55" s="83"/>
      <c r="U55" s="151" t="s">
        <v>0</v>
      </c>
      <c r="V55" s="151" t="s">
        <v>0</v>
      </c>
      <c r="W55" s="152">
        <f t="shared" si="9"/>
        <v>0</v>
      </c>
      <c r="X55" s="149">
        <v>0</v>
      </c>
      <c r="Y55" s="149">
        <f t="shared" si="10"/>
        <v>0</v>
      </c>
      <c r="Z55" s="149">
        <v>0</v>
      </c>
      <c r="AA55" s="149">
        <f t="shared" si="11"/>
        <v>0</v>
      </c>
      <c r="AB55" s="160" t="s">
        <v>0</v>
      </c>
      <c r="AC55" s="159">
        <f t="shared" si="12"/>
        <v>0</v>
      </c>
      <c r="AD55" s="106">
        <v>0</v>
      </c>
      <c r="AE55" s="106">
        <f t="shared" si="13"/>
        <v>0</v>
      </c>
      <c r="AF55" s="106">
        <v>0</v>
      </c>
      <c r="AG55" s="106">
        <f t="shared" si="14"/>
        <v>0</v>
      </c>
      <c r="AH55" s="180" t="s">
        <v>0</v>
      </c>
      <c r="AI55" s="181">
        <f t="shared" si="15"/>
        <v>0</v>
      </c>
      <c r="AJ55" s="184">
        <v>0</v>
      </c>
      <c r="AK55" s="184">
        <f t="shared" si="16"/>
        <v>0</v>
      </c>
      <c r="AL55" s="184">
        <v>0</v>
      </c>
      <c r="AM55" s="184">
        <f t="shared" si="17"/>
        <v>0</v>
      </c>
      <c r="AN55" s="96"/>
      <c r="AO55" s="97"/>
      <c r="AP55" s="97"/>
      <c r="AQ55" s="97"/>
      <c r="AR55" s="97"/>
      <c r="AS55" s="97"/>
      <c r="AT55" s="97">
        <v>0</v>
      </c>
      <c r="AU55" s="97">
        <v>0</v>
      </c>
      <c r="AV55" s="97">
        <v>0</v>
      </c>
      <c r="AW55" s="97">
        <v>0</v>
      </c>
      <c r="AX55" s="97">
        <v>0</v>
      </c>
      <c r="AY55" s="97">
        <v>0</v>
      </c>
      <c r="AZ55" s="98">
        <v>2.7777777777777776E-2</v>
      </c>
      <c r="BA55" s="98">
        <v>0</v>
      </c>
      <c r="BB55" s="197">
        <f t="shared" si="18"/>
        <v>2.7777777777777776E-2</v>
      </c>
      <c r="BC55" s="198">
        <f t="shared" si="19"/>
        <v>0</v>
      </c>
      <c r="BD55" s="201">
        <f t="shared" si="20"/>
        <v>0</v>
      </c>
      <c r="BE55" s="202">
        <v>0</v>
      </c>
      <c r="BF55" s="209"/>
      <c r="BG55" s="210"/>
      <c r="BH55" s="211"/>
      <c r="BI55" s="212"/>
      <c r="BJ55" s="225"/>
      <c r="BK55" s="267"/>
      <c r="BL55" s="224"/>
      <c r="BM55" s="225"/>
      <c r="BN55" s="201" t="s">
        <v>20</v>
      </c>
      <c r="BO55" s="224" t="s">
        <v>20</v>
      </c>
      <c r="BP55" s="251" t="str">
        <f t="shared" si="21"/>
        <v>*</v>
      </c>
      <c r="BQ55" s="250" t="str">
        <f t="shared" si="22"/>
        <v>*</v>
      </c>
    </row>
    <row r="56" spans="1:69" ht="15">
      <c r="A56" s="133">
        <v>1020526</v>
      </c>
      <c r="B56" s="34">
        <v>9.33</v>
      </c>
      <c r="C56" s="35">
        <v>12</v>
      </c>
      <c r="D56" s="36">
        <f t="shared" si="23"/>
        <v>0.88874999999999993</v>
      </c>
      <c r="E56" s="37">
        <v>10</v>
      </c>
      <c r="F56" s="38">
        <f t="shared" si="24"/>
        <v>0.90909090909090906</v>
      </c>
      <c r="G56" s="37">
        <v>0</v>
      </c>
      <c r="H56" s="39">
        <f t="shared" si="25"/>
        <v>0</v>
      </c>
      <c r="I56" s="64">
        <v>12</v>
      </c>
      <c r="J56" s="65">
        <f t="shared" si="26"/>
        <v>1</v>
      </c>
      <c r="K56" s="66">
        <v>14</v>
      </c>
      <c r="L56" s="67">
        <f t="shared" si="27"/>
        <v>0.875</v>
      </c>
      <c r="M56" s="68">
        <v>0</v>
      </c>
      <c r="N56" s="69">
        <f t="shared" si="28"/>
        <v>0</v>
      </c>
      <c r="O56" s="79">
        <v>12</v>
      </c>
      <c r="P56" s="80">
        <f t="shared" si="29"/>
        <v>1</v>
      </c>
      <c r="Q56" s="81">
        <v>16.5</v>
      </c>
      <c r="R56" s="82">
        <f t="shared" si="30"/>
        <v>0.97058823529411764</v>
      </c>
      <c r="S56" s="81">
        <v>0</v>
      </c>
      <c r="T56" s="83">
        <f t="shared" si="31"/>
        <v>0</v>
      </c>
      <c r="U56" s="151">
        <v>12</v>
      </c>
      <c r="V56" s="151">
        <v>12</v>
      </c>
      <c r="W56" s="152">
        <f t="shared" si="9"/>
        <v>1</v>
      </c>
      <c r="X56" s="149">
        <v>16</v>
      </c>
      <c r="Y56" s="149">
        <f t="shared" si="10"/>
        <v>0.8</v>
      </c>
      <c r="Z56" s="149">
        <v>0</v>
      </c>
      <c r="AA56" s="149">
        <f t="shared" si="11"/>
        <v>0</v>
      </c>
      <c r="AB56" s="160">
        <v>12</v>
      </c>
      <c r="AC56" s="159">
        <f t="shared" si="12"/>
        <v>1</v>
      </c>
      <c r="AD56" s="106">
        <v>0</v>
      </c>
      <c r="AE56" s="106">
        <f t="shared" si="13"/>
        <v>0</v>
      </c>
      <c r="AF56" s="106">
        <v>13.5</v>
      </c>
      <c r="AG56" s="106">
        <f t="shared" si="14"/>
        <v>0.71052631578947367</v>
      </c>
      <c r="AH56" s="180">
        <v>12</v>
      </c>
      <c r="AI56" s="181">
        <f t="shared" si="15"/>
        <v>1</v>
      </c>
      <c r="AJ56" s="184">
        <v>9.67</v>
      </c>
      <c r="AK56" s="184">
        <f t="shared" si="16"/>
        <v>0.74384615384615382</v>
      </c>
      <c r="AL56" s="184">
        <v>0</v>
      </c>
      <c r="AM56" s="184">
        <f t="shared" si="17"/>
        <v>0</v>
      </c>
      <c r="AN56" s="96">
        <v>0.97250000000000003</v>
      </c>
      <c r="AO56" s="97">
        <v>0</v>
      </c>
      <c r="AP56" s="97">
        <v>0.97250000000000003</v>
      </c>
      <c r="AQ56" s="97">
        <v>0</v>
      </c>
      <c r="AR56" s="97">
        <v>0</v>
      </c>
      <c r="AS56" s="97">
        <v>0</v>
      </c>
      <c r="AT56" s="97">
        <v>0.96</v>
      </c>
      <c r="AU56" s="97">
        <v>0</v>
      </c>
      <c r="AV56" s="97">
        <v>0</v>
      </c>
      <c r="AW56" s="97">
        <v>0</v>
      </c>
      <c r="AX56" s="97">
        <v>0.98499999999999999</v>
      </c>
      <c r="AY56" s="97">
        <v>0</v>
      </c>
      <c r="AZ56" s="98">
        <v>0.55555555555555558</v>
      </c>
      <c r="BA56" s="98">
        <v>7.8947368421052627E-2</v>
      </c>
      <c r="BB56" s="197">
        <f t="shared" si="18"/>
        <v>0.58187134502923976</v>
      </c>
      <c r="BC56" s="198">
        <f t="shared" si="19"/>
        <v>0.97218749999999998</v>
      </c>
      <c r="BD56" s="201">
        <f t="shared" si="20"/>
        <v>0.83743421052631584</v>
      </c>
      <c r="BE56" s="202">
        <v>0.83333333333333326</v>
      </c>
      <c r="BF56" s="209">
        <v>1</v>
      </c>
      <c r="BG56" s="210">
        <v>1</v>
      </c>
      <c r="BH56" s="211">
        <v>1</v>
      </c>
      <c r="BI56" s="212">
        <v>1</v>
      </c>
      <c r="BJ56" s="225">
        <v>3.8333333333333335</v>
      </c>
      <c r="BK56" s="267">
        <v>3.8333333333333335</v>
      </c>
      <c r="BL56" s="226" t="s">
        <v>20</v>
      </c>
      <c r="BM56" s="225">
        <v>3.7166666666666668</v>
      </c>
      <c r="BN56" s="201">
        <v>3.7166666666666668</v>
      </c>
      <c r="BO56" s="224" t="s">
        <v>20</v>
      </c>
      <c r="BP56" s="251">
        <f t="shared" si="21"/>
        <v>77.919133771929822</v>
      </c>
      <c r="BQ56" s="250">
        <f t="shared" si="22"/>
        <v>3</v>
      </c>
    </row>
    <row r="57" spans="1:69" ht="23.25">
      <c r="A57" s="133">
        <v>1021127</v>
      </c>
      <c r="B57" s="34">
        <v>12</v>
      </c>
      <c r="C57" s="35">
        <v>12</v>
      </c>
      <c r="D57" s="36">
        <f t="shared" si="23"/>
        <v>1</v>
      </c>
      <c r="E57" s="37">
        <v>0</v>
      </c>
      <c r="F57" s="38">
        <f t="shared" si="24"/>
        <v>0</v>
      </c>
      <c r="G57" s="37">
        <v>16.670000000000002</v>
      </c>
      <c r="H57" s="39">
        <f t="shared" si="25"/>
        <v>0.87736842105263169</v>
      </c>
      <c r="I57" s="64">
        <v>12</v>
      </c>
      <c r="J57" s="65">
        <f t="shared" si="26"/>
        <v>1</v>
      </c>
      <c r="K57" s="66">
        <v>0</v>
      </c>
      <c r="L57" s="67">
        <f t="shared" si="27"/>
        <v>0</v>
      </c>
      <c r="M57" s="68">
        <v>18</v>
      </c>
      <c r="N57" s="69">
        <f t="shared" si="28"/>
        <v>0.9</v>
      </c>
      <c r="O57" s="79">
        <v>12</v>
      </c>
      <c r="P57" s="80">
        <f t="shared" si="29"/>
        <v>1</v>
      </c>
      <c r="Q57" s="81">
        <v>0</v>
      </c>
      <c r="R57" s="82">
        <f t="shared" si="30"/>
        <v>0</v>
      </c>
      <c r="S57" s="81">
        <v>25.33</v>
      </c>
      <c r="T57" s="83">
        <f t="shared" si="31"/>
        <v>0.87344827586206886</v>
      </c>
      <c r="U57" s="151">
        <v>12</v>
      </c>
      <c r="V57" s="151">
        <v>12</v>
      </c>
      <c r="W57" s="152">
        <f t="shared" si="9"/>
        <v>1</v>
      </c>
      <c r="X57" s="149">
        <v>0</v>
      </c>
      <c r="Y57" s="149">
        <f t="shared" si="10"/>
        <v>0</v>
      </c>
      <c r="Z57" s="149">
        <v>22.22</v>
      </c>
      <c r="AA57" s="149">
        <f t="shared" si="11"/>
        <v>0.85461538461538455</v>
      </c>
      <c r="AB57" s="160">
        <v>12</v>
      </c>
      <c r="AC57" s="159">
        <f t="shared" si="12"/>
        <v>1</v>
      </c>
      <c r="AD57" s="106">
        <v>0</v>
      </c>
      <c r="AE57" s="106">
        <f t="shared" si="13"/>
        <v>0</v>
      </c>
      <c r="AF57" s="106">
        <v>14.33</v>
      </c>
      <c r="AG57" s="106">
        <f t="shared" si="14"/>
        <v>0.75421052631578944</v>
      </c>
      <c r="AH57" s="180">
        <v>12</v>
      </c>
      <c r="AI57" s="181">
        <f t="shared" si="15"/>
        <v>1</v>
      </c>
      <c r="AJ57" s="184">
        <v>0</v>
      </c>
      <c r="AK57" s="184">
        <f t="shared" si="16"/>
        <v>0</v>
      </c>
      <c r="AL57" s="184">
        <v>15.33</v>
      </c>
      <c r="AM57" s="184">
        <f t="shared" si="17"/>
        <v>0.76649999999999996</v>
      </c>
      <c r="AN57" s="96">
        <v>0</v>
      </c>
      <c r="AO57" s="97">
        <v>0.9880000000000001</v>
      </c>
      <c r="AP57" s="97">
        <v>0</v>
      </c>
      <c r="AQ57" s="97">
        <v>0.97200000000000009</v>
      </c>
      <c r="AR57" s="97">
        <v>0</v>
      </c>
      <c r="AS57" s="97">
        <v>0.99333333333333329</v>
      </c>
      <c r="AT57" s="97">
        <v>0</v>
      </c>
      <c r="AU57" s="97">
        <v>0.97</v>
      </c>
      <c r="AV57" s="97">
        <v>0</v>
      </c>
      <c r="AW57" s="97">
        <v>0.97399999999999998</v>
      </c>
      <c r="AX57" s="97">
        <v>0</v>
      </c>
      <c r="AY57" s="97">
        <v>0.97000000000000008</v>
      </c>
      <c r="AZ57" s="98">
        <v>0.77777777777777779</v>
      </c>
      <c r="BA57" s="98">
        <v>0.76315789473684215</v>
      </c>
      <c r="BB57" s="197">
        <f t="shared" si="18"/>
        <v>1</v>
      </c>
      <c r="BC57" s="198">
        <f t="shared" si="19"/>
        <v>1</v>
      </c>
      <c r="BD57" s="201">
        <f t="shared" si="20"/>
        <v>1.3133930850279987</v>
      </c>
      <c r="BE57" s="202">
        <v>0.5</v>
      </c>
      <c r="BF57" s="209">
        <v>1</v>
      </c>
      <c r="BG57" s="210">
        <v>1</v>
      </c>
      <c r="BH57" s="211">
        <v>1</v>
      </c>
      <c r="BI57" s="212">
        <v>1</v>
      </c>
      <c r="BJ57" s="225">
        <v>2.875</v>
      </c>
      <c r="BK57" s="268">
        <v>4.875</v>
      </c>
      <c r="BL57" s="224" t="s">
        <v>47</v>
      </c>
      <c r="BM57" s="225">
        <v>4.0166666666666666</v>
      </c>
      <c r="BN57" s="227">
        <v>4.5166666666666666</v>
      </c>
      <c r="BO57" s="224" t="s">
        <v>49</v>
      </c>
      <c r="BP57" s="251">
        <f t="shared" si="21"/>
        <v>100.40149379236664</v>
      </c>
      <c r="BQ57" s="250">
        <f t="shared" si="22"/>
        <v>5</v>
      </c>
    </row>
    <row r="58" spans="1:69" ht="23.25">
      <c r="A58" s="133">
        <v>1021143</v>
      </c>
      <c r="B58" s="34">
        <v>6.67</v>
      </c>
      <c r="C58" s="35">
        <v>9.3000000000000007</v>
      </c>
      <c r="D58" s="36">
        <f t="shared" si="23"/>
        <v>0.66541666666666666</v>
      </c>
      <c r="E58" s="37">
        <v>10.67</v>
      </c>
      <c r="F58" s="38">
        <f t="shared" si="24"/>
        <v>0.97</v>
      </c>
      <c r="G58" s="37">
        <v>0</v>
      </c>
      <c r="H58" s="39">
        <f t="shared" si="25"/>
        <v>0</v>
      </c>
      <c r="I58" s="64">
        <v>6.11</v>
      </c>
      <c r="J58" s="65">
        <f t="shared" si="26"/>
        <v>0.50916666666666666</v>
      </c>
      <c r="K58" s="66">
        <v>14.44</v>
      </c>
      <c r="L58" s="67">
        <f t="shared" si="27"/>
        <v>0.90249999999999997</v>
      </c>
      <c r="M58" s="68">
        <v>0</v>
      </c>
      <c r="N58" s="69">
        <f t="shared" si="28"/>
        <v>0</v>
      </c>
      <c r="O58" s="79">
        <v>11.26</v>
      </c>
      <c r="P58" s="80">
        <f t="shared" si="29"/>
        <v>0.93833333333333335</v>
      </c>
      <c r="Q58" s="81">
        <v>17</v>
      </c>
      <c r="R58" s="82">
        <f t="shared" si="30"/>
        <v>1</v>
      </c>
      <c r="S58" s="81">
        <v>0</v>
      </c>
      <c r="T58" s="83">
        <f t="shared" si="31"/>
        <v>0</v>
      </c>
      <c r="U58" s="151">
        <v>12</v>
      </c>
      <c r="V58" s="151">
        <v>9.0500000000000007</v>
      </c>
      <c r="W58" s="152">
        <f t="shared" si="9"/>
        <v>0.87708333333333333</v>
      </c>
      <c r="X58" s="149">
        <v>17.5</v>
      </c>
      <c r="Y58" s="149">
        <f t="shared" si="10"/>
        <v>0.875</v>
      </c>
      <c r="Z58" s="149">
        <v>0</v>
      </c>
      <c r="AA58" s="149">
        <f t="shared" si="11"/>
        <v>0</v>
      </c>
      <c r="AB58" s="160">
        <v>4.71</v>
      </c>
      <c r="AC58" s="159">
        <f t="shared" si="12"/>
        <v>0.39250000000000002</v>
      </c>
      <c r="AD58" s="106">
        <v>0</v>
      </c>
      <c r="AE58" s="106">
        <f t="shared" si="13"/>
        <v>0</v>
      </c>
      <c r="AF58" s="106">
        <v>7.67</v>
      </c>
      <c r="AG58" s="106">
        <f t="shared" si="14"/>
        <v>0.40368421052631581</v>
      </c>
      <c r="AH58" s="180">
        <v>6.11</v>
      </c>
      <c r="AI58" s="181">
        <f t="shared" si="15"/>
        <v>0.50916666666666666</v>
      </c>
      <c r="AJ58" s="184">
        <v>7</v>
      </c>
      <c r="AK58" s="184">
        <f t="shared" si="16"/>
        <v>0.53846153846153844</v>
      </c>
      <c r="AL58" s="184">
        <v>0</v>
      </c>
      <c r="AM58" s="184">
        <f t="shared" si="17"/>
        <v>0</v>
      </c>
      <c r="AN58" s="96">
        <v>0.97750000000000004</v>
      </c>
      <c r="AO58" s="97">
        <v>0</v>
      </c>
      <c r="AP58" s="97">
        <v>0.84750000000000003</v>
      </c>
      <c r="AQ58" s="97">
        <v>0</v>
      </c>
      <c r="AR58" s="97">
        <v>1</v>
      </c>
      <c r="AS58" s="97">
        <v>0</v>
      </c>
      <c r="AT58" s="97">
        <v>0</v>
      </c>
      <c r="AU58" s="97">
        <v>0</v>
      </c>
      <c r="AV58" s="97">
        <v>0</v>
      </c>
      <c r="AW58" s="97">
        <v>0.98000000000000009</v>
      </c>
      <c r="AX58" s="97">
        <v>0</v>
      </c>
      <c r="AY58" s="97">
        <v>0</v>
      </c>
      <c r="AZ58" s="98">
        <v>0.61111111111111116</v>
      </c>
      <c r="BA58" s="98">
        <v>1.3157894736842105E-2</v>
      </c>
      <c r="BB58" s="197">
        <f t="shared" si="18"/>
        <v>0.61549707602339188</v>
      </c>
      <c r="BC58" s="198">
        <f t="shared" si="19"/>
        <v>0.67927083333333338</v>
      </c>
      <c r="BD58" s="201">
        <f t="shared" si="20"/>
        <v>0.800483552631579</v>
      </c>
      <c r="BE58" s="202">
        <v>0.83333333333333326</v>
      </c>
      <c r="BF58" s="209">
        <v>1</v>
      </c>
      <c r="BG58" s="210">
        <v>1</v>
      </c>
      <c r="BH58" s="211">
        <v>1</v>
      </c>
      <c r="BI58" s="212">
        <v>1</v>
      </c>
      <c r="BJ58" s="225">
        <v>3.5625</v>
      </c>
      <c r="BK58" s="268">
        <v>4.0625</v>
      </c>
      <c r="BL58" s="226" t="s">
        <v>49</v>
      </c>
      <c r="BM58" s="225">
        <v>2.9666666666666663</v>
      </c>
      <c r="BN58" s="201">
        <v>2.9666666666666663</v>
      </c>
      <c r="BO58" s="224" t="s">
        <v>20</v>
      </c>
      <c r="BP58" s="251">
        <f t="shared" si="21"/>
        <v>72.487253289473699</v>
      </c>
      <c r="BQ58" s="250">
        <f t="shared" si="22"/>
        <v>2</v>
      </c>
    </row>
    <row r="59" spans="1:69" ht="23.25">
      <c r="A59" s="133">
        <v>1021868</v>
      </c>
      <c r="B59" s="34">
        <v>12</v>
      </c>
      <c r="C59" s="35">
        <v>12</v>
      </c>
      <c r="D59" s="36">
        <f t="shared" si="23"/>
        <v>1</v>
      </c>
      <c r="E59" s="37">
        <v>10</v>
      </c>
      <c r="F59" s="38">
        <f t="shared" si="24"/>
        <v>0.90909090909090906</v>
      </c>
      <c r="G59" s="37">
        <v>7.33</v>
      </c>
      <c r="H59" s="39">
        <f t="shared" si="25"/>
        <v>0.38578947368421052</v>
      </c>
      <c r="I59" s="64">
        <v>12</v>
      </c>
      <c r="J59" s="65">
        <f t="shared" si="26"/>
        <v>1</v>
      </c>
      <c r="K59" s="66">
        <v>0</v>
      </c>
      <c r="L59" s="67">
        <f t="shared" si="27"/>
        <v>0</v>
      </c>
      <c r="M59" s="68">
        <v>19.670000000000002</v>
      </c>
      <c r="N59" s="69">
        <f t="shared" si="28"/>
        <v>0.98350000000000004</v>
      </c>
      <c r="O59" s="79">
        <v>12</v>
      </c>
      <c r="P59" s="80">
        <f t="shared" si="29"/>
        <v>1</v>
      </c>
      <c r="Q59" s="81">
        <v>16.329999999999998</v>
      </c>
      <c r="R59" s="82">
        <f t="shared" si="30"/>
        <v>0.96058823529411752</v>
      </c>
      <c r="S59" s="81">
        <v>0</v>
      </c>
      <c r="T59" s="83">
        <f t="shared" si="31"/>
        <v>0</v>
      </c>
      <c r="U59" s="151">
        <v>12</v>
      </c>
      <c r="V59" s="151">
        <v>12</v>
      </c>
      <c r="W59" s="152">
        <f t="shared" si="9"/>
        <v>1</v>
      </c>
      <c r="X59" s="149">
        <v>0</v>
      </c>
      <c r="Y59" s="149">
        <f t="shared" si="10"/>
        <v>0</v>
      </c>
      <c r="Z59" s="149">
        <v>26</v>
      </c>
      <c r="AA59" s="149">
        <f t="shared" si="11"/>
        <v>1</v>
      </c>
      <c r="AB59" s="160">
        <v>12</v>
      </c>
      <c r="AC59" s="159">
        <f t="shared" si="12"/>
        <v>1</v>
      </c>
      <c r="AD59" s="106">
        <v>0</v>
      </c>
      <c r="AE59" s="106">
        <f t="shared" si="13"/>
        <v>0</v>
      </c>
      <c r="AF59" s="106">
        <v>17</v>
      </c>
      <c r="AG59" s="106">
        <f t="shared" si="14"/>
        <v>0.89473684210526316</v>
      </c>
      <c r="AH59" s="180">
        <v>12</v>
      </c>
      <c r="AI59" s="181">
        <f t="shared" si="15"/>
        <v>1</v>
      </c>
      <c r="AJ59" s="184">
        <v>0</v>
      </c>
      <c r="AK59" s="184">
        <f t="shared" si="16"/>
        <v>0</v>
      </c>
      <c r="AL59" s="184">
        <v>17.559999999999999</v>
      </c>
      <c r="AM59" s="184">
        <f t="shared" si="17"/>
        <v>0.87799999999999989</v>
      </c>
      <c r="AN59" s="96">
        <v>0.79749999999999999</v>
      </c>
      <c r="AO59" s="97">
        <v>0</v>
      </c>
      <c r="AP59" s="97">
        <v>0</v>
      </c>
      <c r="AQ59" s="97">
        <v>0.95</v>
      </c>
      <c r="AR59" s="97">
        <v>0.9880000000000001</v>
      </c>
      <c r="AS59" s="97">
        <v>0</v>
      </c>
      <c r="AT59" s="97">
        <v>0</v>
      </c>
      <c r="AU59" s="97">
        <v>0</v>
      </c>
      <c r="AV59" s="97">
        <v>0</v>
      </c>
      <c r="AW59" s="97">
        <v>0.96799999999999997</v>
      </c>
      <c r="AX59" s="97">
        <v>0</v>
      </c>
      <c r="AY59" s="97">
        <v>0.92833333333333334</v>
      </c>
      <c r="AZ59" s="98">
        <v>1</v>
      </c>
      <c r="BA59" s="98">
        <v>1.3157894736842105E-2</v>
      </c>
      <c r="BB59" s="197">
        <f t="shared" si="18"/>
        <v>1</v>
      </c>
      <c r="BC59" s="198">
        <f t="shared" si="19"/>
        <v>1</v>
      </c>
      <c r="BD59" s="201">
        <f t="shared" si="20"/>
        <v>1.2422394005847952</v>
      </c>
      <c r="BE59" s="202">
        <v>1</v>
      </c>
      <c r="BF59" s="209">
        <v>1</v>
      </c>
      <c r="BG59" s="210">
        <v>1</v>
      </c>
      <c r="BH59" s="211">
        <v>1</v>
      </c>
      <c r="BI59" s="212">
        <v>1</v>
      </c>
      <c r="BJ59" s="225">
        <v>4.541666666666667</v>
      </c>
      <c r="BK59" s="268">
        <v>5</v>
      </c>
      <c r="BL59" s="226" t="s">
        <v>49</v>
      </c>
      <c r="BM59" s="225">
        <v>4.5333333333333332</v>
      </c>
      <c r="BN59" s="227">
        <v>5</v>
      </c>
      <c r="BO59" s="224" t="s">
        <v>49</v>
      </c>
      <c r="BP59" s="251">
        <f t="shared" si="21"/>
        <v>106.05598501461988</v>
      </c>
      <c r="BQ59" s="250">
        <f t="shared" si="22"/>
        <v>5</v>
      </c>
    </row>
    <row r="60" spans="1:69" ht="15">
      <c r="A60" s="133">
        <v>1022430</v>
      </c>
      <c r="B60" s="34">
        <v>5.67</v>
      </c>
      <c r="C60" s="35">
        <v>12</v>
      </c>
      <c r="D60" s="36">
        <f t="shared" si="23"/>
        <v>0.73625000000000007</v>
      </c>
      <c r="E60" s="37">
        <v>5.67</v>
      </c>
      <c r="F60" s="38">
        <f t="shared" si="24"/>
        <v>0.5154545454545455</v>
      </c>
      <c r="G60" s="37">
        <v>0</v>
      </c>
      <c r="H60" s="39">
        <f t="shared" si="25"/>
        <v>0</v>
      </c>
      <c r="I60" s="64">
        <v>10.75</v>
      </c>
      <c r="J60" s="65">
        <f t="shared" si="26"/>
        <v>0.89583333333333337</v>
      </c>
      <c r="K60" s="66">
        <v>12.75</v>
      </c>
      <c r="L60" s="67">
        <f t="shared" si="27"/>
        <v>0.796875</v>
      </c>
      <c r="M60" s="68">
        <v>0</v>
      </c>
      <c r="N60" s="69">
        <f t="shared" si="28"/>
        <v>0</v>
      </c>
      <c r="O60" s="79">
        <v>11.45</v>
      </c>
      <c r="P60" s="80">
        <f t="shared" si="29"/>
        <v>0.95416666666666661</v>
      </c>
      <c r="Q60" s="81">
        <v>15.67</v>
      </c>
      <c r="R60" s="82">
        <f t="shared" si="30"/>
        <v>0.92176470588235293</v>
      </c>
      <c r="S60" s="81">
        <v>0</v>
      </c>
      <c r="T60" s="83">
        <f t="shared" si="31"/>
        <v>0</v>
      </c>
      <c r="U60" s="151">
        <v>12</v>
      </c>
      <c r="V60" s="151">
        <v>11.26</v>
      </c>
      <c r="W60" s="152">
        <f t="shared" si="9"/>
        <v>0.96916666666666662</v>
      </c>
      <c r="X60" s="149">
        <v>17</v>
      </c>
      <c r="Y60" s="149">
        <f t="shared" si="10"/>
        <v>0.85</v>
      </c>
      <c r="Z60" s="149">
        <v>0</v>
      </c>
      <c r="AA60" s="149">
        <f t="shared" si="11"/>
        <v>0</v>
      </c>
      <c r="AB60" s="160">
        <v>9.6</v>
      </c>
      <c r="AC60" s="159">
        <f t="shared" si="12"/>
        <v>0.79999999999999993</v>
      </c>
      <c r="AD60" s="106">
        <v>10</v>
      </c>
      <c r="AE60" s="106">
        <f t="shared" si="13"/>
        <v>0.7142857142857143</v>
      </c>
      <c r="AF60" s="106">
        <v>0</v>
      </c>
      <c r="AG60" s="106">
        <f t="shared" si="14"/>
        <v>0</v>
      </c>
      <c r="AH60" s="180">
        <v>11.28</v>
      </c>
      <c r="AI60" s="181">
        <f t="shared" si="15"/>
        <v>0.94</v>
      </c>
      <c r="AJ60" s="184">
        <v>9.33</v>
      </c>
      <c r="AK60" s="184">
        <f t="shared" si="16"/>
        <v>0.71769230769230774</v>
      </c>
      <c r="AL60" s="184">
        <v>0</v>
      </c>
      <c r="AM60" s="184">
        <f t="shared" si="17"/>
        <v>0</v>
      </c>
      <c r="AN60" s="96">
        <v>1</v>
      </c>
      <c r="AO60" s="97">
        <v>0</v>
      </c>
      <c r="AP60" s="97">
        <v>0.8125</v>
      </c>
      <c r="AQ60" s="97">
        <v>0</v>
      </c>
      <c r="AR60" s="97">
        <v>0.98000000000000009</v>
      </c>
      <c r="AS60" s="97">
        <v>0</v>
      </c>
      <c r="AT60" s="97">
        <v>0.95600000000000007</v>
      </c>
      <c r="AU60" s="97">
        <v>0</v>
      </c>
      <c r="AV60" s="97">
        <v>0.95750000000000002</v>
      </c>
      <c r="AW60" s="97">
        <v>0</v>
      </c>
      <c r="AX60" s="97">
        <v>0.9375</v>
      </c>
      <c r="AY60" s="97">
        <v>0</v>
      </c>
      <c r="AZ60" s="98">
        <v>1</v>
      </c>
      <c r="BA60" s="98">
        <v>0.46052631578947367</v>
      </c>
      <c r="BB60" s="197">
        <f t="shared" si="18"/>
        <v>1</v>
      </c>
      <c r="BC60" s="198">
        <f t="shared" si="19"/>
        <v>0.87510416666666668</v>
      </c>
      <c r="BD60" s="201">
        <f t="shared" si="20"/>
        <v>0.80966701911027572</v>
      </c>
      <c r="BE60" s="202">
        <v>0.83333333333333326</v>
      </c>
      <c r="BF60" s="209">
        <v>1</v>
      </c>
      <c r="BG60" s="210"/>
      <c r="BH60" s="211">
        <v>1</v>
      </c>
      <c r="BI60" s="212">
        <v>1</v>
      </c>
      <c r="BJ60" s="225">
        <v>4.3125</v>
      </c>
      <c r="BK60" s="267">
        <v>4.3125</v>
      </c>
      <c r="BL60" s="226" t="s">
        <v>20</v>
      </c>
      <c r="BM60" s="225">
        <v>4.1833333333333336</v>
      </c>
      <c r="BN60" s="201">
        <v>4.1833333333333336</v>
      </c>
      <c r="BO60" s="224" t="s">
        <v>20</v>
      </c>
      <c r="BP60" s="251">
        <f t="shared" si="21"/>
        <v>86.309383811090228</v>
      </c>
      <c r="BQ60" s="250">
        <f t="shared" si="22"/>
        <v>4</v>
      </c>
    </row>
    <row r="61" spans="1:69" ht="15">
      <c r="A61" s="133">
        <v>1022634</v>
      </c>
      <c r="B61" s="34">
        <v>7</v>
      </c>
      <c r="C61" s="35">
        <v>12</v>
      </c>
      <c r="D61" s="36">
        <f t="shared" si="23"/>
        <v>0.79166666666666663</v>
      </c>
      <c r="E61" s="37">
        <v>3.67</v>
      </c>
      <c r="F61" s="38">
        <f t="shared" si="24"/>
        <v>0.33363636363636362</v>
      </c>
      <c r="G61" s="37">
        <v>0</v>
      </c>
      <c r="H61" s="39">
        <f t="shared" si="25"/>
        <v>0</v>
      </c>
      <c r="I61" s="64">
        <v>12</v>
      </c>
      <c r="J61" s="65">
        <f t="shared" si="26"/>
        <v>1</v>
      </c>
      <c r="K61" s="66">
        <v>5</v>
      </c>
      <c r="L61" s="67">
        <f t="shared" si="27"/>
        <v>0.3125</v>
      </c>
      <c r="M61" s="68">
        <v>0</v>
      </c>
      <c r="N61" s="69">
        <f t="shared" si="28"/>
        <v>0</v>
      </c>
      <c r="O61" s="79">
        <v>12</v>
      </c>
      <c r="P61" s="80">
        <f t="shared" si="29"/>
        <v>1</v>
      </c>
      <c r="Q61" s="81">
        <v>3</v>
      </c>
      <c r="R61" s="82">
        <f t="shared" si="30"/>
        <v>0.17647058823529413</v>
      </c>
      <c r="S61" s="81">
        <v>0</v>
      </c>
      <c r="T61" s="83">
        <f t="shared" si="31"/>
        <v>0</v>
      </c>
      <c r="U61" s="151">
        <v>12</v>
      </c>
      <c r="V61" s="151">
        <v>12</v>
      </c>
      <c r="W61" s="152">
        <f t="shared" si="9"/>
        <v>1</v>
      </c>
      <c r="X61" s="149">
        <v>5</v>
      </c>
      <c r="Y61" s="149">
        <f t="shared" si="10"/>
        <v>0.25</v>
      </c>
      <c r="Z61" s="149">
        <v>0</v>
      </c>
      <c r="AA61" s="149">
        <f t="shared" si="11"/>
        <v>0</v>
      </c>
      <c r="AB61" s="160">
        <v>12</v>
      </c>
      <c r="AC61" s="159">
        <f t="shared" si="12"/>
        <v>1</v>
      </c>
      <c r="AD61" s="106">
        <v>6.33</v>
      </c>
      <c r="AE61" s="106">
        <f t="shared" si="13"/>
        <v>0.45214285714285712</v>
      </c>
      <c r="AF61" s="106">
        <v>0</v>
      </c>
      <c r="AG61" s="106">
        <f t="shared" si="14"/>
        <v>0</v>
      </c>
      <c r="AH61" s="180">
        <v>12</v>
      </c>
      <c r="AI61" s="181">
        <f t="shared" si="15"/>
        <v>1</v>
      </c>
      <c r="AJ61" s="184">
        <v>7.67</v>
      </c>
      <c r="AK61" s="184">
        <f t="shared" si="16"/>
        <v>0.59</v>
      </c>
      <c r="AL61" s="184">
        <v>0</v>
      </c>
      <c r="AM61" s="184">
        <f t="shared" si="17"/>
        <v>0</v>
      </c>
      <c r="AN61" s="96">
        <v>0.9325</v>
      </c>
      <c r="AO61" s="97">
        <v>0</v>
      </c>
      <c r="AP61" s="97">
        <v>0</v>
      </c>
      <c r="AQ61" s="97">
        <v>0</v>
      </c>
      <c r="AR61" s="97">
        <v>0.92400000000000004</v>
      </c>
      <c r="AS61" s="97">
        <v>0</v>
      </c>
      <c r="AT61" s="97">
        <v>0.94199999999999995</v>
      </c>
      <c r="AU61" s="97">
        <v>0</v>
      </c>
      <c r="AV61" s="97">
        <v>0.98499999999999999</v>
      </c>
      <c r="AW61" s="97">
        <v>0</v>
      </c>
      <c r="AX61" s="97">
        <v>1</v>
      </c>
      <c r="AY61" s="97">
        <v>0</v>
      </c>
      <c r="AZ61" s="98">
        <v>1</v>
      </c>
      <c r="BA61" s="98">
        <v>0</v>
      </c>
      <c r="BB61" s="197">
        <f t="shared" si="18"/>
        <v>1</v>
      </c>
      <c r="BC61" s="198">
        <f t="shared" si="19"/>
        <v>0.94791666666666663</v>
      </c>
      <c r="BD61" s="201">
        <f t="shared" si="20"/>
        <v>0.51749373433583956</v>
      </c>
      <c r="BE61" s="202">
        <v>0</v>
      </c>
      <c r="BF61" s="209">
        <v>1</v>
      </c>
      <c r="BG61" s="210">
        <v>1</v>
      </c>
      <c r="BH61" s="211">
        <v>1</v>
      </c>
      <c r="BI61" s="212">
        <v>1</v>
      </c>
      <c r="BJ61" s="225">
        <v>2.7291666666666665</v>
      </c>
      <c r="BK61" s="267">
        <v>2.7291666666666665</v>
      </c>
      <c r="BL61" s="226" t="s">
        <v>20</v>
      </c>
      <c r="BM61" s="225">
        <v>2.9833333333333334</v>
      </c>
      <c r="BN61" s="201">
        <v>2.9833333333333334</v>
      </c>
      <c r="BO61" s="224" t="s">
        <v>20</v>
      </c>
      <c r="BP61" s="251">
        <f t="shared" si="21"/>
        <v>60.266510025062651</v>
      </c>
      <c r="BQ61" s="250">
        <f t="shared" si="22"/>
        <v>2</v>
      </c>
    </row>
    <row r="62" spans="1:69" ht="23.25">
      <c r="A62" s="133">
        <v>1023099</v>
      </c>
      <c r="B62" s="34">
        <v>8.33</v>
      </c>
      <c r="C62" s="35">
        <v>12</v>
      </c>
      <c r="D62" s="36">
        <f t="shared" si="23"/>
        <v>0.8470833333333333</v>
      </c>
      <c r="E62" s="37">
        <v>0</v>
      </c>
      <c r="F62" s="38">
        <f t="shared" si="24"/>
        <v>0</v>
      </c>
      <c r="G62" s="37">
        <v>16.670000000000002</v>
      </c>
      <c r="H62" s="39">
        <f t="shared" si="25"/>
        <v>0.87736842105263169</v>
      </c>
      <c r="I62" s="64">
        <v>8.75</v>
      </c>
      <c r="J62" s="65">
        <f t="shared" si="26"/>
        <v>0.72916666666666663</v>
      </c>
      <c r="K62" s="66">
        <v>12</v>
      </c>
      <c r="L62" s="67">
        <f t="shared" si="27"/>
        <v>0.75</v>
      </c>
      <c r="M62" s="68">
        <v>18.329999999999998</v>
      </c>
      <c r="N62" s="69">
        <f t="shared" si="28"/>
        <v>0.91649999999999987</v>
      </c>
      <c r="O62" s="79">
        <v>10.89</v>
      </c>
      <c r="P62" s="80">
        <f t="shared" si="29"/>
        <v>0.90750000000000008</v>
      </c>
      <c r="Q62" s="81">
        <v>0</v>
      </c>
      <c r="R62" s="82">
        <f t="shared" si="30"/>
        <v>0</v>
      </c>
      <c r="S62" s="81">
        <v>24.33</v>
      </c>
      <c r="T62" s="83">
        <f t="shared" si="31"/>
        <v>0.83896551724137924</v>
      </c>
      <c r="U62" s="151" t="s">
        <v>0</v>
      </c>
      <c r="V62" s="151">
        <v>8.31</v>
      </c>
      <c r="W62" s="152">
        <f t="shared" si="9"/>
        <v>0.34625</v>
      </c>
      <c r="X62" s="149">
        <v>13</v>
      </c>
      <c r="Y62" s="149">
        <f t="shared" si="10"/>
        <v>0.65</v>
      </c>
      <c r="Z62" s="149">
        <v>10</v>
      </c>
      <c r="AA62" s="149">
        <f t="shared" si="11"/>
        <v>0.38461538461538464</v>
      </c>
      <c r="AB62" s="160">
        <v>0.25</v>
      </c>
      <c r="AC62" s="159">
        <f t="shared" si="12"/>
        <v>2.0833333333333332E-2</v>
      </c>
      <c r="AD62" s="106">
        <v>0</v>
      </c>
      <c r="AE62" s="106">
        <f t="shared" si="13"/>
        <v>0</v>
      </c>
      <c r="AF62" s="106">
        <v>5.67</v>
      </c>
      <c r="AG62" s="106">
        <f t="shared" si="14"/>
        <v>0.29842105263157892</v>
      </c>
      <c r="AH62" s="180">
        <v>8.84</v>
      </c>
      <c r="AI62" s="181">
        <f t="shared" si="15"/>
        <v>0.73666666666666669</v>
      </c>
      <c r="AJ62" s="184">
        <v>0</v>
      </c>
      <c r="AK62" s="184">
        <f t="shared" si="16"/>
        <v>0</v>
      </c>
      <c r="AL62" s="184">
        <v>19.5</v>
      </c>
      <c r="AM62" s="184">
        <f t="shared" si="17"/>
        <v>0.97499999999999998</v>
      </c>
      <c r="AN62" s="96">
        <v>0</v>
      </c>
      <c r="AO62" s="97">
        <v>0.94600000000000006</v>
      </c>
      <c r="AP62" s="97">
        <v>0</v>
      </c>
      <c r="AQ62" s="97">
        <v>0.93800000000000006</v>
      </c>
      <c r="AR62" s="97">
        <v>0</v>
      </c>
      <c r="AS62" s="97">
        <v>0.83444444444444443</v>
      </c>
      <c r="AT62" s="97">
        <v>0.82400000000000007</v>
      </c>
      <c r="AU62" s="97">
        <v>0.99857142857142855</v>
      </c>
      <c r="AV62" s="97">
        <v>0</v>
      </c>
      <c r="AW62" s="97">
        <v>0.97599999999999998</v>
      </c>
      <c r="AX62" s="97">
        <v>0</v>
      </c>
      <c r="AY62" s="97">
        <v>0.77333333333333332</v>
      </c>
      <c r="AZ62" s="98">
        <v>0.91666666666666663</v>
      </c>
      <c r="BA62" s="98">
        <v>0.98684210526315785</v>
      </c>
      <c r="BB62" s="197">
        <f t="shared" si="18"/>
        <v>1</v>
      </c>
      <c r="BC62" s="198">
        <f t="shared" si="19"/>
        <v>0.59760416666666671</v>
      </c>
      <c r="BD62" s="201">
        <f t="shared" si="20"/>
        <v>1.3706630369672339</v>
      </c>
      <c r="BE62" s="202">
        <v>0</v>
      </c>
      <c r="BF62" s="209">
        <v>1</v>
      </c>
      <c r="BG62" s="210">
        <v>1</v>
      </c>
      <c r="BH62" s="211">
        <v>1</v>
      </c>
      <c r="BI62" s="212">
        <v>1</v>
      </c>
      <c r="BJ62" s="225">
        <v>4.166666666666667</v>
      </c>
      <c r="BK62" s="268">
        <v>4.666666666666667</v>
      </c>
      <c r="BL62" s="224" t="s">
        <v>49</v>
      </c>
      <c r="BM62" s="225">
        <v>4.2833333333333332</v>
      </c>
      <c r="BN62" s="201">
        <v>4.2833333333333332</v>
      </c>
      <c r="BO62" s="224" t="s">
        <v>20</v>
      </c>
      <c r="BP62" s="251">
        <f t="shared" si="21"/>
        <v>91.042617590847513</v>
      </c>
      <c r="BQ62" s="250">
        <f t="shared" si="22"/>
        <v>4</v>
      </c>
    </row>
    <row r="63" spans="1:69" ht="15">
      <c r="A63" s="133">
        <v>1023769</v>
      </c>
      <c r="B63" s="34">
        <v>8.33</v>
      </c>
      <c r="C63" s="35">
        <v>12</v>
      </c>
      <c r="D63" s="36">
        <f t="shared" si="23"/>
        <v>0.8470833333333333</v>
      </c>
      <c r="E63" s="37">
        <v>8</v>
      </c>
      <c r="F63" s="38">
        <f t="shared" si="24"/>
        <v>0.72727272727272729</v>
      </c>
      <c r="G63" s="37">
        <v>0</v>
      </c>
      <c r="H63" s="39">
        <f t="shared" si="25"/>
        <v>0</v>
      </c>
      <c r="I63" s="64" t="s">
        <v>0</v>
      </c>
      <c r="J63" s="65">
        <f t="shared" si="26"/>
        <v>0</v>
      </c>
      <c r="K63" s="66">
        <v>10.67</v>
      </c>
      <c r="L63" s="67">
        <f t="shared" si="27"/>
        <v>0.666875</v>
      </c>
      <c r="M63" s="68">
        <v>0</v>
      </c>
      <c r="N63" s="69">
        <f t="shared" si="28"/>
        <v>0</v>
      </c>
      <c r="O63" s="79">
        <v>11.72</v>
      </c>
      <c r="P63" s="80">
        <f t="shared" si="29"/>
        <v>0.97666666666666668</v>
      </c>
      <c r="Q63" s="81">
        <v>7</v>
      </c>
      <c r="R63" s="82">
        <f t="shared" si="30"/>
        <v>0.41176470588235292</v>
      </c>
      <c r="S63" s="81">
        <v>0</v>
      </c>
      <c r="T63" s="83">
        <f t="shared" si="31"/>
        <v>0</v>
      </c>
      <c r="U63" s="151">
        <v>10</v>
      </c>
      <c r="V63" s="151">
        <v>8.31</v>
      </c>
      <c r="W63" s="152">
        <f t="shared" si="9"/>
        <v>0.7629166666666668</v>
      </c>
      <c r="X63" s="149">
        <v>4.67</v>
      </c>
      <c r="Y63" s="149">
        <f t="shared" si="10"/>
        <v>0.23349999999999999</v>
      </c>
      <c r="Z63" s="149">
        <v>0</v>
      </c>
      <c r="AA63" s="149">
        <f t="shared" si="11"/>
        <v>0</v>
      </c>
      <c r="AB63" s="160">
        <v>12</v>
      </c>
      <c r="AC63" s="159">
        <f t="shared" si="12"/>
        <v>1</v>
      </c>
      <c r="AD63" s="106">
        <v>4.5599999999999996</v>
      </c>
      <c r="AE63" s="106">
        <f t="shared" si="13"/>
        <v>0.32571428571428568</v>
      </c>
      <c r="AF63" s="106">
        <v>0</v>
      </c>
      <c r="AG63" s="106">
        <f t="shared" si="14"/>
        <v>0</v>
      </c>
      <c r="AH63" s="180">
        <v>9.5299999999999994</v>
      </c>
      <c r="AI63" s="181">
        <f t="shared" si="15"/>
        <v>0.79416666666666658</v>
      </c>
      <c r="AJ63" s="184">
        <v>9</v>
      </c>
      <c r="AK63" s="184">
        <f t="shared" si="16"/>
        <v>0.69230769230769229</v>
      </c>
      <c r="AL63" s="184">
        <v>0</v>
      </c>
      <c r="AM63" s="184">
        <f t="shared" si="17"/>
        <v>0</v>
      </c>
      <c r="AN63" s="96">
        <v>0.72750000000000004</v>
      </c>
      <c r="AO63" s="97">
        <v>0</v>
      </c>
      <c r="AP63" s="97">
        <v>0.95250000000000001</v>
      </c>
      <c r="AQ63" s="97">
        <v>0</v>
      </c>
      <c r="AR63" s="97">
        <v>0</v>
      </c>
      <c r="AS63" s="97">
        <v>0</v>
      </c>
      <c r="AT63" s="97">
        <v>0.93800000000000006</v>
      </c>
      <c r="AU63" s="97">
        <v>0</v>
      </c>
      <c r="AV63" s="97">
        <v>0.83750000000000002</v>
      </c>
      <c r="AW63" s="97">
        <v>0</v>
      </c>
      <c r="AX63" s="97">
        <v>0</v>
      </c>
      <c r="AY63" s="97">
        <v>0</v>
      </c>
      <c r="AZ63" s="98">
        <v>0.66666666666666663</v>
      </c>
      <c r="BA63" s="98">
        <v>2.6315789473684209E-2</v>
      </c>
      <c r="BB63" s="197">
        <f t="shared" si="18"/>
        <v>0.67543859649122806</v>
      </c>
      <c r="BC63" s="198">
        <f t="shared" si="19"/>
        <v>0.74885416666666671</v>
      </c>
      <c r="BD63" s="201">
        <f t="shared" si="20"/>
        <v>0.55842453790726809</v>
      </c>
      <c r="BE63" s="202">
        <v>0.5</v>
      </c>
      <c r="BF63" s="209">
        <v>1</v>
      </c>
      <c r="BG63" s="210">
        <v>1</v>
      </c>
      <c r="BH63" s="211">
        <v>1</v>
      </c>
      <c r="BI63" s="212">
        <v>1</v>
      </c>
      <c r="BJ63" s="225">
        <v>3.0416666666666665</v>
      </c>
      <c r="BK63" s="267">
        <v>3.0416666666666665</v>
      </c>
      <c r="BL63" s="226" t="s">
        <v>20</v>
      </c>
      <c r="BM63" s="225">
        <v>2.1166666666666667</v>
      </c>
      <c r="BN63" s="201">
        <v>2.1166666666666667</v>
      </c>
      <c r="BO63" s="224" t="s">
        <v>20</v>
      </c>
      <c r="BP63" s="251">
        <f t="shared" si="21"/>
        <v>57.214067395050122</v>
      </c>
      <c r="BQ63" s="250">
        <f t="shared" si="22"/>
        <v>1</v>
      </c>
    </row>
    <row r="64" spans="1:69" ht="23.25">
      <c r="A64" s="133">
        <v>1025518</v>
      </c>
      <c r="B64" s="34">
        <v>12</v>
      </c>
      <c r="C64" s="35">
        <v>12</v>
      </c>
      <c r="D64" s="36">
        <f t="shared" si="23"/>
        <v>1</v>
      </c>
      <c r="E64" s="37">
        <v>0</v>
      </c>
      <c r="F64" s="38">
        <f t="shared" si="24"/>
        <v>0</v>
      </c>
      <c r="G64" s="37">
        <v>18.329999999999998</v>
      </c>
      <c r="H64" s="39">
        <f t="shared" si="25"/>
        <v>0.96473684210526311</v>
      </c>
      <c r="I64" s="64">
        <v>12</v>
      </c>
      <c r="J64" s="65">
        <f t="shared" si="26"/>
        <v>1</v>
      </c>
      <c r="K64" s="66">
        <v>14.67</v>
      </c>
      <c r="L64" s="67">
        <f t="shared" si="27"/>
        <v>0.916875</v>
      </c>
      <c r="M64" s="68">
        <v>0</v>
      </c>
      <c r="N64" s="69">
        <f t="shared" si="28"/>
        <v>0</v>
      </c>
      <c r="O64" s="79">
        <v>12</v>
      </c>
      <c r="P64" s="80">
        <f t="shared" si="29"/>
        <v>1</v>
      </c>
      <c r="Q64" s="81">
        <v>0</v>
      </c>
      <c r="R64" s="82">
        <f t="shared" si="30"/>
        <v>0</v>
      </c>
      <c r="S64" s="81">
        <v>29</v>
      </c>
      <c r="T64" s="83">
        <f t="shared" si="31"/>
        <v>1</v>
      </c>
      <c r="U64" s="151">
        <v>12</v>
      </c>
      <c r="V64" s="151">
        <v>12</v>
      </c>
      <c r="W64" s="152">
        <f t="shared" si="9"/>
        <v>1</v>
      </c>
      <c r="X64" s="149">
        <v>19.329999999999998</v>
      </c>
      <c r="Y64" s="149">
        <f t="shared" si="10"/>
        <v>0.96649999999999991</v>
      </c>
      <c r="Z64" s="149">
        <v>0</v>
      </c>
      <c r="AA64" s="149">
        <f t="shared" si="11"/>
        <v>0</v>
      </c>
      <c r="AB64" s="160">
        <v>12</v>
      </c>
      <c r="AC64" s="159">
        <f t="shared" si="12"/>
        <v>1</v>
      </c>
      <c r="AD64" s="106">
        <v>13</v>
      </c>
      <c r="AE64" s="106">
        <f t="shared" si="13"/>
        <v>0.9285714285714286</v>
      </c>
      <c r="AF64" s="106">
        <v>0</v>
      </c>
      <c r="AG64" s="106">
        <f t="shared" si="14"/>
        <v>0</v>
      </c>
      <c r="AH64" s="180">
        <v>12</v>
      </c>
      <c r="AI64" s="181">
        <f t="shared" si="15"/>
        <v>1</v>
      </c>
      <c r="AJ64" s="184">
        <v>0</v>
      </c>
      <c r="AK64" s="184">
        <f t="shared" si="16"/>
        <v>0</v>
      </c>
      <c r="AL64" s="184">
        <v>19</v>
      </c>
      <c r="AM64" s="184">
        <f t="shared" si="17"/>
        <v>0.95</v>
      </c>
      <c r="AN64" s="96">
        <v>0</v>
      </c>
      <c r="AO64" s="97">
        <v>0.92200000000000004</v>
      </c>
      <c r="AP64" s="97">
        <v>0.9425</v>
      </c>
      <c r="AQ64" s="97">
        <v>0</v>
      </c>
      <c r="AR64" s="97">
        <v>0</v>
      </c>
      <c r="AS64" s="97">
        <v>0.99111111111111105</v>
      </c>
      <c r="AT64" s="97">
        <v>0.95600000000000007</v>
      </c>
      <c r="AU64" s="97">
        <v>0</v>
      </c>
      <c r="AV64" s="97">
        <v>0.96750000000000003</v>
      </c>
      <c r="AW64" s="97">
        <v>0</v>
      </c>
      <c r="AX64" s="97">
        <v>0</v>
      </c>
      <c r="AY64" s="97">
        <v>0.87333333333333341</v>
      </c>
      <c r="AZ64" s="98">
        <v>1</v>
      </c>
      <c r="BA64" s="98">
        <v>0</v>
      </c>
      <c r="BB64" s="197">
        <f t="shared" si="18"/>
        <v>1</v>
      </c>
      <c r="BC64" s="198">
        <f t="shared" si="19"/>
        <v>1</v>
      </c>
      <c r="BD64" s="201">
        <f t="shared" si="20"/>
        <v>1.2350885277429684</v>
      </c>
      <c r="BE64" s="202">
        <v>1</v>
      </c>
      <c r="BF64" s="209">
        <v>1</v>
      </c>
      <c r="BG64" s="210">
        <v>1</v>
      </c>
      <c r="BH64" s="211">
        <v>1</v>
      </c>
      <c r="BI64" s="212">
        <v>1</v>
      </c>
      <c r="BJ64" s="225">
        <v>4.75</v>
      </c>
      <c r="BK64" s="268">
        <v>5</v>
      </c>
      <c r="BL64" s="226" t="s">
        <v>49</v>
      </c>
      <c r="BM64" s="225">
        <v>4.7</v>
      </c>
      <c r="BN64" s="201">
        <v>4.7</v>
      </c>
      <c r="BO64" s="224" t="s">
        <v>20</v>
      </c>
      <c r="BP64" s="251">
        <f t="shared" si="21"/>
        <v>104.6772131935742</v>
      </c>
      <c r="BQ64" s="250">
        <f t="shared" si="22"/>
        <v>5</v>
      </c>
    </row>
    <row r="65" spans="1:69" ht="34.5">
      <c r="A65" s="133">
        <v>1025903</v>
      </c>
      <c r="B65" s="34" t="s">
        <v>0</v>
      </c>
      <c r="C65" s="35" t="s">
        <v>0</v>
      </c>
      <c r="D65" s="36">
        <f t="shared" si="23"/>
        <v>0</v>
      </c>
      <c r="E65" s="37">
        <v>10.67</v>
      </c>
      <c r="F65" s="38">
        <f t="shared" si="24"/>
        <v>0.97</v>
      </c>
      <c r="G65" s="37">
        <v>0</v>
      </c>
      <c r="H65" s="39">
        <f t="shared" si="25"/>
        <v>0</v>
      </c>
      <c r="I65" s="64" t="s">
        <v>0</v>
      </c>
      <c r="J65" s="65">
        <f t="shared" si="26"/>
        <v>0</v>
      </c>
      <c r="K65" s="66">
        <v>16</v>
      </c>
      <c r="L65" s="67">
        <f t="shared" si="27"/>
        <v>1</v>
      </c>
      <c r="M65" s="68">
        <v>0</v>
      </c>
      <c r="N65" s="69">
        <f t="shared" si="28"/>
        <v>0</v>
      </c>
      <c r="O65" s="79" t="s">
        <v>0</v>
      </c>
      <c r="P65" s="80">
        <f t="shared" si="29"/>
        <v>0</v>
      </c>
      <c r="Q65" s="81">
        <v>16.670000000000002</v>
      </c>
      <c r="R65" s="82">
        <f t="shared" si="30"/>
        <v>0.98058823529411776</v>
      </c>
      <c r="S65" s="81">
        <v>0</v>
      </c>
      <c r="T65" s="83">
        <f t="shared" si="31"/>
        <v>0</v>
      </c>
      <c r="U65" s="151" t="s">
        <v>0</v>
      </c>
      <c r="V65" s="151" t="s">
        <v>0</v>
      </c>
      <c r="W65" s="152">
        <f t="shared" si="9"/>
        <v>0</v>
      </c>
      <c r="X65" s="149">
        <v>19.670000000000002</v>
      </c>
      <c r="Y65" s="149">
        <f t="shared" si="10"/>
        <v>0.98350000000000004</v>
      </c>
      <c r="Z65" s="149">
        <v>0</v>
      </c>
      <c r="AA65" s="149">
        <f t="shared" si="11"/>
        <v>0</v>
      </c>
      <c r="AB65" s="160" t="s">
        <v>0</v>
      </c>
      <c r="AC65" s="159">
        <f t="shared" si="12"/>
        <v>0</v>
      </c>
      <c r="AD65" s="106">
        <v>12.67</v>
      </c>
      <c r="AE65" s="106">
        <f t="shared" si="13"/>
        <v>0.90500000000000003</v>
      </c>
      <c r="AF65" s="106">
        <v>0</v>
      </c>
      <c r="AG65" s="106">
        <f t="shared" si="14"/>
        <v>0</v>
      </c>
      <c r="AH65" s="180" t="s">
        <v>0</v>
      </c>
      <c r="AI65" s="181">
        <f t="shared" si="15"/>
        <v>0</v>
      </c>
      <c r="AJ65" s="184">
        <v>13</v>
      </c>
      <c r="AK65" s="184">
        <f t="shared" si="16"/>
        <v>1</v>
      </c>
      <c r="AL65" s="184">
        <v>0</v>
      </c>
      <c r="AM65" s="184">
        <f t="shared" si="17"/>
        <v>0</v>
      </c>
      <c r="AN65" s="96">
        <v>0.97750000000000004</v>
      </c>
      <c r="AO65" s="97">
        <v>0</v>
      </c>
      <c r="AP65" s="97">
        <v>0.97499999999999998</v>
      </c>
      <c r="AQ65" s="97">
        <v>0</v>
      </c>
      <c r="AR65" s="97">
        <v>0.9880000000000001</v>
      </c>
      <c r="AS65" s="97">
        <v>0</v>
      </c>
      <c r="AT65" s="97">
        <v>0.99399999999999999</v>
      </c>
      <c r="AU65" s="97">
        <v>0</v>
      </c>
      <c r="AV65" s="97">
        <v>0.95750000000000002</v>
      </c>
      <c r="AW65" s="97">
        <v>0</v>
      </c>
      <c r="AX65" s="97">
        <v>1</v>
      </c>
      <c r="AY65" s="97">
        <v>0</v>
      </c>
      <c r="AZ65" s="98">
        <v>0.30555555555555558</v>
      </c>
      <c r="BA65" s="98">
        <v>0.13157894736842105</v>
      </c>
      <c r="BB65" s="197">
        <f t="shared" si="18"/>
        <v>0.34941520467836262</v>
      </c>
      <c r="BC65" s="198">
        <f t="shared" si="19"/>
        <v>0</v>
      </c>
      <c r="BD65" s="201">
        <f t="shared" si="20"/>
        <v>0.95701315789473684</v>
      </c>
      <c r="BE65" s="202">
        <v>0</v>
      </c>
      <c r="BF65" s="209">
        <v>1</v>
      </c>
      <c r="BG65" s="210">
        <v>1</v>
      </c>
      <c r="BH65" s="211">
        <v>1</v>
      </c>
      <c r="BI65" s="212"/>
      <c r="BJ65" s="225">
        <v>3.6666666666666665</v>
      </c>
      <c r="BK65" s="268">
        <v>2.6666666666666665</v>
      </c>
      <c r="BL65" s="226" t="s">
        <v>50</v>
      </c>
      <c r="BM65" s="225">
        <v>3.2333333333333334</v>
      </c>
      <c r="BN65" s="227">
        <v>2.7333333333333334</v>
      </c>
      <c r="BO65" s="224" t="s">
        <v>48</v>
      </c>
      <c r="BP65" s="251">
        <f t="shared" si="21"/>
        <v>50.76655701754386</v>
      </c>
      <c r="BQ65" s="250">
        <f t="shared" si="22"/>
        <v>1</v>
      </c>
    </row>
    <row r="66" spans="1:69" ht="15">
      <c r="A66" s="133">
        <v>1025945</v>
      </c>
      <c r="B66" s="34" t="s">
        <v>0</v>
      </c>
      <c r="C66" s="35" t="s">
        <v>0</v>
      </c>
      <c r="D66" s="36">
        <f t="shared" si="23"/>
        <v>0</v>
      </c>
      <c r="E66" s="37">
        <v>0</v>
      </c>
      <c r="F66" s="38">
        <f t="shared" si="24"/>
        <v>0</v>
      </c>
      <c r="G66" s="37">
        <v>0</v>
      </c>
      <c r="H66" s="39">
        <f t="shared" si="25"/>
        <v>0</v>
      </c>
      <c r="I66" s="64" t="s">
        <v>0</v>
      </c>
      <c r="J66" s="65">
        <f t="shared" si="26"/>
        <v>0</v>
      </c>
      <c r="K66" s="66">
        <v>0</v>
      </c>
      <c r="L66" s="67">
        <f t="shared" si="27"/>
        <v>0</v>
      </c>
      <c r="M66" s="68">
        <v>0</v>
      </c>
      <c r="N66" s="69">
        <f t="shared" si="28"/>
        <v>0</v>
      </c>
      <c r="O66" s="79" t="s">
        <v>0</v>
      </c>
      <c r="P66" s="80">
        <f t="shared" si="29"/>
        <v>0</v>
      </c>
      <c r="Q66" s="81">
        <v>0</v>
      </c>
      <c r="R66" s="82">
        <f t="shared" si="30"/>
        <v>0</v>
      </c>
      <c r="S66" s="81">
        <v>0</v>
      </c>
      <c r="T66" s="83">
        <f t="shared" si="31"/>
        <v>0</v>
      </c>
      <c r="U66" s="151" t="s">
        <v>0</v>
      </c>
      <c r="V66" s="151" t="s">
        <v>0</v>
      </c>
      <c r="W66" s="152">
        <f t="shared" si="9"/>
        <v>0</v>
      </c>
      <c r="X66" s="149">
        <v>0</v>
      </c>
      <c r="Y66" s="149">
        <f t="shared" si="10"/>
        <v>0</v>
      </c>
      <c r="Z66" s="149">
        <v>0</v>
      </c>
      <c r="AA66" s="149">
        <f t="shared" si="11"/>
        <v>0</v>
      </c>
      <c r="AB66" s="160" t="s">
        <v>0</v>
      </c>
      <c r="AC66" s="159">
        <f t="shared" si="12"/>
        <v>0</v>
      </c>
      <c r="AD66" s="106">
        <v>0</v>
      </c>
      <c r="AE66" s="106">
        <f t="shared" si="13"/>
        <v>0</v>
      </c>
      <c r="AF66" s="106">
        <v>0</v>
      </c>
      <c r="AG66" s="106">
        <f t="shared" si="14"/>
        <v>0</v>
      </c>
      <c r="AH66" s="180" t="s">
        <v>0</v>
      </c>
      <c r="AI66" s="181">
        <f t="shared" si="15"/>
        <v>0</v>
      </c>
      <c r="AJ66" s="184">
        <v>0</v>
      </c>
      <c r="AK66" s="184">
        <f t="shared" si="16"/>
        <v>0</v>
      </c>
      <c r="AL66" s="184">
        <v>0</v>
      </c>
      <c r="AM66" s="184">
        <f t="shared" si="17"/>
        <v>0</v>
      </c>
      <c r="AN66" s="96">
        <v>0</v>
      </c>
      <c r="AO66" s="97">
        <v>0</v>
      </c>
      <c r="AP66" s="97">
        <v>0</v>
      </c>
      <c r="AQ66" s="97">
        <v>0</v>
      </c>
      <c r="AR66" s="97">
        <v>0</v>
      </c>
      <c r="AS66" s="97">
        <v>0</v>
      </c>
      <c r="AT66" s="97">
        <v>0</v>
      </c>
      <c r="AU66" s="97">
        <v>0</v>
      </c>
      <c r="AV66" s="97">
        <v>0</v>
      </c>
      <c r="AW66" s="97">
        <v>0</v>
      </c>
      <c r="AX66" s="97">
        <v>0</v>
      </c>
      <c r="AY66" s="97">
        <v>0</v>
      </c>
      <c r="AZ66" s="98">
        <v>2.7777777777777776E-2</v>
      </c>
      <c r="BA66" s="98">
        <v>0</v>
      </c>
      <c r="BB66" s="197">
        <f t="shared" si="18"/>
        <v>2.7777777777777776E-2</v>
      </c>
      <c r="BC66" s="198">
        <f t="shared" si="19"/>
        <v>0</v>
      </c>
      <c r="BD66" s="201">
        <f t="shared" si="20"/>
        <v>0</v>
      </c>
      <c r="BE66" s="202">
        <v>0</v>
      </c>
      <c r="BF66" s="209"/>
      <c r="BG66" s="210"/>
      <c r="BH66" s="211"/>
      <c r="BI66" s="212"/>
      <c r="BJ66" s="225"/>
      <c r="BK66" s="267" t="s">
        <v>20</v>
      </c>
      <c r="BL66" s="226" t="s">
        <v>20</v>
      </c>
      <c r="BM66" s="225"/>
      <c r="BN66" s="201"/>
      <c r="BO66" s="224" t="s">
        <v>20</v>
      </c>
      <c r="BP66" s="251" t="str">
        <f t="shared" si="21"/>
        <v>*</v>
      </c>
      <c r="BQ66" s="250" t="str">
        <f t="shared" si="22"/>
        <v>*</v>
      </c>
    </row>
    <row r="67" spans="1:69" ht="34.5">
      <c r="A67" s="133">
        <v>1027215</v>
      </c>
      <c r="B67" s="34" t="s">
        <v>0</v>
      </c>
      <c r="C67" s="35" t="s">
        <v>0</v>
      </c>
      <c r="D67" s="36">
        <f t="shared" si="23"/>
        <v>0</v>
      </c>
      <c r="E67" s="37">
        <v>0</v>
      </c>
      <c r="F67" s="38">
        <f t="shared" si="24"/>
        <v>0</v>
      </c>
      <c r="G67" s="37">
        <v>0</v>
      </c>
      <c r="H67" s="39">
        <f t="shared" si="25"/>
        <v>0</v>
      </c>
      <c r="I67" s="64" t="s">
        <v>0</v>
      </c>
      <c r="J67" s="65">
        <f t="shared" si="26"/>
        <v>0</v>
      </c>
      <c r="K67" s="66">
        <v>0</v>
      </c>
      <c r="L67" s="67">
        <f t="shared" si="27"/>
        <v>0</v>
      </c>
      <c r="M67" s="68">
        <v>0</v>
      </c>
      <c r="N67" s="69">
        <f t="shared" si="28"/>
        <v>0</v>
      </c>
      <c r="O67" s="79">
        <v>12</v>
      </c>
      <c r="P67" s="80">
        <f t="shared" si="29"/>
        <v>1</v>
      </c>
      <c r="Q67" s="81">
        <v>0</v>
      </c>
      <c r="R67" s="82">
        <f t="shared" si="30"/>
        <v>0</v>
      </c>
      <c r="S67" s="81">
        <v>0</v>
      </c>
      <c r="T67" s="83">
        <f t="shared" si="31"/>
        <v>0</v>
      </c>
      <c r="U67" s="151">
        <v>12</v>
      </c>
      <c r="V67" s="151">
        <v>12</v>
      </c>
      <c r="W67" s="152">
        <f t="shared" si="9"/>
        <v>1</v>
      </c>
      <c r="X67" s="149">
        <v>4.33</v>
      </c>
      <c r="Y67" s="149">
        <f t="shared" si="10"/>
        <v>0.2165</v>
      </c>
      <c r="Z67" s="149">
        <v>0</v>
      </c>
      <c r="AA67" s="149">
        <f t="shared" si="11"/>
        <v>0</v>
      </c>
      <c r="AB67" s="160">
        <v>12</v>
      </c>
      <c r="AC67" s="159">
        <f t="shared" si="12"/>
        <v>1</v>
      </c>
      <c r="AD67" s="106">
        <v>0</v>
      </c>
      <c r="AE67" s="106">
        <f t="shared" si="13"/>
        <v>0</v>
      </c>
      <c r="AF67" s="106">
        <v>0</v>
      </c>
      <c r="AG67" s="106">
        <f t="shared" si="14"/>
        <v>0</v>
      </c>
      <c r="AH67" s="180">
        <v>12</v>
      </c>
      <c r="AI67" s="181">
        <f t="shared" si="15"/>
        <v>1</v>
      </c>
      <c r="AJ67" s="184">
        <v>0</v>
      </c>
      <c r="AK67" s="184">
        <f t="shared" si="16"/>
        <v>0</v>
      </c>
      <c r="AL67" s="184">
        <v>0</v>
      </c>
      <c r="AM67" s="184">
        <f t="shared" si="17"/>
        <v>0</v>
      </c>
      <c r="AN67" s="96">
        <v>0</v>
      </c>
      <c r="AO67" s="97">
        <v>0</v>
      </c>
      <c r="AP67" s="97">
        <v>0</v>
      </c>
      <c r="AQ67" s="97">
        <v>0</v>
      </c>
      <c r="AR67" s="97">
        <v>0</v>
      </c>
      <c r="AS67" s="97">
        <v>0</v>
      </c>
      <c r="AT67" s="97">
        <v>0.91400000000000003</v>
      </c>
      <c r="AU67" s="97">
        <v>0</v>
      </c>
      <c r="AV67" s="97">
        <v>0</v>
      </c>
      <c r="AW67" s="97">
        <v>0</v>
      </c>
      <c r="AX67" s="97">
        <v>0</v>
      </c>
      <c r="AY67" s="97">
        <v>0</v>
      </c>
      <c r="AZ67" s="98">
        <v>0.5</v>
      </c>
      <c r="BA67" s="98">
        <v>1</v>
      </c>
      <c r="BB67" s="197">
        <f t="shared" si="18"/>
        <v>0.83333333333333326</v>
      </c>
      <c r="BC67" s="198">
        <f t="shared" si="19"/>
        <v>0.625</v>
      </c>
      <c r="BD67" s="201">
        <f t="shared" si="20"/>
        <v>0.12336951754385964</v>
      </c>
      <c r="BE67" s="202">
        <v>0</v>
      </c>
      <c r="BF67" s="209"/>
      <c r="BG67" s="210">
        <v>1</v>
      </c>
      <c r="BH67" s="211">
        <v>1</v>
      </c>
      <c r="BI67" s="212">
        <v>1</v>
      </c>
      <c r="BJ67" s="225">
        <v>2.125</v>
      </c>
      <c r="BK67" s="268">
        <v>1.125</v>
      </c>
      <c r="BL67" s="224" t="s">
        <v>50</v>
      </c>
      <c r="BM67" s="225">
        <v>2</v>
      </c>
      <c r="BN67" s="201">
        <v>2</v>
      </c>
      <c r="BO67" s="224" t="s">
        <v>20</v>
      </c>
      <c r="BP67" s="251">
        <f t="shared" si="21"/>
        <v>34.334237938596488</v>
      </c>
      <c r="BQ67" s="250">
        <f t="shared" si="22"/>
        <v>0</v>
      </c>
    </row>
    <row r="68" spans="1:69" ht="23.25">
      <c r="A68" s="133">
        <v>1027927</v>
      </c>
      <c r="B68" s="34">
        <v>12</v>
      </c>
      <c r="C68" s="35">
        <v>12</v>
      </c>
      <c r="D68" s="36">
        <f t="shared" si="23"/>
        <v>1</v>
      </c>
      <c r="E68" s="37">
        <v>0</v>
      </c>
      <c r="F68" s="38">
        <f t="shared" si="24"/>
        <v>0</v>
      </c>
      <c r="G68" s="37">
        <v>18.670000000000002</v>
      </c>
      <c r="H68" s="39">
        <f t="shared" si="25"/>
        <v>0.98263157894736852</v>
      </c>
      <c r="I68" s="64">
        <v>12</v>
      </c>
      <c r="J68" s="65">
        <f t="shared" si="26"/>
        <v>1</v>
      </c>
      <c r="K68" s="66">
        <v>0</v>
      </c>
      <c r="L68" s="67">
        <f t="shared" si="27"/>
        <v>0</v>
      </c>
      <c r="M68" s="68">
        <v>18</v>
      </c>
      <c r="N68" s="69">
        <f t="shared" si="28"/>
        <v>0.9</v>
      </c>
      <c r="O68" s="79">
        <v>12</v>
      </c>
      <c r="P68" s="80">
        <f t="shared" si="29"/>
        <v>1</v>
      </c>
      <c r="Q68" s="81">
        <v>0</v>
      </c>
      <c r="R68" s="82">
        <f t="shared" si="30"/>
        <v>0</v>
      </c>
      <c r="S68" s="81">
        <v>28.33</v>
      </c>
      <c r="T68" s="83">
        <f t="shared" si="31"/>
        <v>0.97689655172413792</v>
      </c>
      <c r="U68" s="151">
        <v>12</v>
      </c>
      <c r="V68" s="151">
        <v>12</v>
      </c>
      <c r="W68" s="152">
        <f t="shared" si="9"/>
        <v>1</v>
      </c>
      <c r="X68" s="149">
        <v>0</v>
      </c>
      <c r="Y68" s="149">
        <f t="shared" si="10"/>
        <v>0</v>
      </c>
      <c r="Z68" s="149">
        <v>25.67</v>
      </c>
      <c r="AA68" s="149">
        <f t="shared" si="11"/>
        <v>0.98730769230769233</v>
      </c>
      <c r="AB68" s="160">
        <v>12</v>
      </c>
      <c r="AC68" s="159">
        <f t="shared" si="12"/>
        <v>1</v>
      </c>
      <c r="AD68" s="106">
        <v>0</v>
      </c>
      <c r="AE68" s="106">
        <f t="shared" si="13"/>
        <v>0</v>
      </c>
      <c r="AF68" s="106">
        <v>15.56</v>
      </c>
      <c r="AG68" s="106">
        <f t="shared" si="14"/>
        <v>0.81894736842105265</v>
      </c>
      <c r="AH68" s="180">
        <v>12</v>
      </c>
      <c r="AI68" s="181">
        <f t="shared" si="15"/>
        <v>1</v>
      </c>
      <c r="AJ68" s="184">
        <v>0</v>
      </c>
      <c r="AK68" s="184">
        <f t="shared" si="16"/>
        <v>0</v>
      </c>
      <c r="AL68" s="184">
        <v>18</v>
      </c>
      <c r="AM68" s="184">
        <f t="shared" si="17"/>
        <v>0.9</v>
      </c>
      <c r="AN68" s="96">
        <v>0</v>
      </c>
      <c r="AO68" s="97">
        <v>0.97399999999999998</v>
      </c>
      <c r="AP68" s="97">
        <v>0</v>
      </c>
      <c r="AQ68" s="97">
        <v>1</v>
      </c>
      <c r="AR68" s="97">
        <v>0</v>
      </c>
      <c r="AS68" s="97">
        <v>0.96888888888888891</v>
      </c>
      <c r="AT68" s="97">
        <v>0</v>
      </c>
      <c r="AU68" s="97">
        <v>1</v>
      </c>
      <c r="AV68" s="97">
        <v>0</v>
      </c>
      <c r="AW68" s="97">
        <v>0.93599999999999994</v>
      </c>
      <c r="AX68" s="97">
        <v>0</v>
      </c>
      <c r="AY68" s="97">
        <v>0.99333333333333329</v>
      </c>
      <c r="AZ68" s="98">
        <v>0.91666666666666663</v>
      </c>
      <c r="BA68" s="98">
        <v>0.14473684210526316</v>
      </c>
      <c r="BB68" s="197">
        <f t="shared" si="18"/>
        <v>0.96491228070175439</v>
      </c>
      <c r="BC68" s="198">
        <f t="shared" si="19"/>
        <v>1</v>
      </c>
      <c r="BD68" s="201">
        <f t="shared" si="20"/>
        <v>1.4081153723351998</v>
      </c>
      <c r="BE68" s="202">
        <v>0.83333333333333326</v>
      </c>
      <c r="BF68" s="209">
        <v>1</v>
      </c>
      <c r="BG68" s="210">
        <v>1</v>
      </c>
      <c r="BH68" s="211">
        <v>1</v>
      </c>
      <c r="BI68" s="212">
        <v>1</v>
      </c>
      <c r="BJ68" s="225">
        <v>4.791666666666667</v>
      </c>
      <c r="BK68" s="268">
        <v>5</v>
      </c>
      <c r="BL68" s="224" t="s">
        <v>49</v>
      </c>
      <c r="BM68" s="225">
        <v>4.833333333333333</v>
      </c>
      <c r="BN68" s="201">
        <v>4.833333333333333</v>
      </c>
      <c r="BO68" s="224" t="s">
        <v>20</v>
      </c>
      <c r="BP68" s="251">
        <f t="shared" si="21"/>
        <v>107.34323518557296</v>
      </c>
      <c r="BQ68" s="250">
        <f t="shared" si="22"/>
        <v>5</v>
      </c>
    </row>
    <row r="69" spans="1:69" ht="23.25">
      <c r="A69" s="133">
        <v>1028641</v>
      </c>
      <c r="B69" s="34">
        <v>12</v>
      </c>
      <c r="C69" s="35">
        <v>12</v>
      </c>
      <c r="D69" s="36">
        <f t="shared" si="23"/>
        <v>1</v>
      </c>
      <c r="E69" s="37">
        <v>0</v>
      </c>
      <c r="F69" s="38">
        <f t="shared" si="24"/>
        <v>0</v>
      </c>
      <c r="G69" s="37">
        <v>14.44</v>
      </c>
      <c r="H69" s="39">
        <f t="shared" si="25"/>
        <v>0.76</v>
      </c>
      <c r="I69" s="64">
        <v>12</v>
      </c>
      <c r="J69" s="65">
        <f t="shared" si="26"/>
        <v>1</v>
      </c>
      <c r="K69" s="66">
        <v>0</v>
      </c>
      <c r="L69" s="67">
        <f t="shared" si="27"/>
        <v>0</v>
      </c>
      <c r="M69" s="68">
        <v>18.670000000000002</v>
      </c>
      <c r="N69" s="69">
        <f t="shared" si="28"/>
        <v>0.93350000000000011</v>
      </c>
      <c r="O69" s="79">
        <v>12</v>
      </c>
      <c r="P69" s="80">
        <f t="shared" si="29"/>
        <v>1</v>
      </c>
      <c r="Q69" s="81">
        <v>0</v>
      </c>
      <c r="R69" s="82">
        <f t="shared" si="30"/>
        <v>0</v>
      </c>
      <c r="S69" s="81">
        <v>25.22</v>
      </c>
      <c r="T69" s="83">
        <f t="shared" si="31"/>
        <v>0.86965517241379309</v>
      </c>
      <c r="U69" s="151">
        <v>12</v>
      </c>
      <c r="V69" s="151">
        <v>12</v>
      </c>
      <c r="W69" s="152">
        <f t="shared" si="9"/>
        <v>1</v>
      </c>
      <c r="X69" s="149">
        <v>0</v>
      </c>
      <c r="Y69" s="149">
        <f t="shared" si="10"/>
        <v>0</v>
      </c>
      <c r="Z69" s="149">
        <v>24</v>
      </c>
      <c r="AA69" s="149">
        <f t="shared" si="11"/>
        <v>0.92307692307692313</v>
      </c>
      <c r="AB69" s="160">
        <v>12</v>
      </c>
      <c r="AC69" s="159">
        <f t="shared" si="12"/>
        <v>1</v>
      </c>
      <c r="AD69" s="106">
        <v>0</v>
      </c>
      <c r="AE69" s="106">
        <f t="shared" si="13"/>
        <v>0</v>
      </c>
      <c r="AF69" s="106">
        <v>16.329999999999998</v>
      </c>
      <c r="AG69" s="106">
        <f t="shared" si="14"/>
        <v>0.85947368421052628</v>
      </c>
      <c r="AH69" s="180">
        <v>12</v>
      </c>
      <c r="AI69" s="181">
        <f t="shared" si="15"/>
        <v>1</v>
      </c>
      <c r="AJ69" s="184">
        <v>0</v>
      </c>
      <c r="AK69" s="184">
        <f t="shared" si="16"/>
        <v>0</v>
      </c>
      <c r="AL69" s="184">
        <v>11</v>
      </c>
      <c r="AM69" s="184">
        <f t="shared" si="17"/>
        <v>0.55000000000000004</v>
      </c>
      <c r="AN69" s="96">
        <v>0</v>
      </c>
      <c r="AO69" s="97">
        <v>0.94199999999999995</v>
      </c>
      <c r="AP69" s="97">
        <v>0</v>
      </c>
      <c r="AQ69" s="97">
        <v>1</v>
      </c>
      <c r="AR69" s="97">
        <v>0</v>
      </c>
      <c r="AS69" s="97">
        <v>0.84111111111111114</v>
      </c>
      <c r="AT69" s="97">
        <v>0</v>
      </c>
      <c r="AU69" s="97">
        <v>0.95000000000000007</v>
      </c>
      <c r="AV69" s="97">
        <v>0</v>
      </c>
      <c r="AW69" s="97">
        <v>0.95799999999999996</v>
      </c>
      <c r="AX69" s="97">
        <v>0</v>
      </c>
      <c r="AY69" s="97">
        <v>0.95000000000000007</v>
      </c>
      <c r="AZ69" s="98">
        <v>1</v>
      </c>
      <c r="BA69" s="98">
        <v>0</v>
      </c>
      <c r="BB69" s="197">
        <f t="shared" si="18"/>
        <v>1</v>
      </c>
      <c r="BC69" s="198">
        <f t="shared" si="19"/>
        <v>1</v>
      </c>
      <c r="BD69" s="201">
        <f t="shared" si="20"/>
        <v>1.2586203438063919</v>
      </c>
      <c r="BE69" s="202">
        <v>0.83333333333333326</v>
      </c>
      <c r="BF69" s="209">
        <v>1</v>
      </c>
      <c r="BG69" s="210"/>
      <c r="BH69" s="211">
        <v>1</v>
      </c>
      <c r="BI69" s="212">
        <v>1</v>
      </c>
      <c r="BJ69" s="225">
        <v>4.6666666666666661</v>
      </c>
      <c r="BK69" s="267">
        <v>4.6666666666666661</v>
      </c>
      <c r="BL69" s="226" t="s">
        <v>20</v>
      </c>
      <c r="BM69" s="225">
        <v>4.4833333333333334</v>
      </c>
      <c r="BN69" s="227">
        <v>4.9833333333333334</v>
      </c>
      <c r="BO69" s="224" t="s">
        <v>49</v>
      </c>
      <c r="BP69" s="251">
        <f t="shared" si="21"/>
        <v>103.39884192849313</v>
      </c>
      <c r="BQ69" s="250">
        <f t="shared" si="22"/>
        <v>5</v>
      </c>
    </row>
    <row r="70" spans="1:69" ht="15">
      <c r="A70" s="133">
        <v>1028832</v>
      </c>
      <c r="B70" s="34" t="s">
        <v>0</v>
      </c>
      <c r="C70" s="35">
        <v>12</v>
      </c>
      <c r="D70" s="36">
        <f t="shared" si="23"/>
        <v>0.5</v>
      </c>
      <c r="E70" s="37">
        <v>0</v>
      </c>
      <c r="F70" s="38">
        <f t="shared" si="24"/>
        <v>0</v>
      </c>
      <c r="G70" s="37">
        <v>0</v>
      </c>
      <c r="H70" s="39">
        <f t="shared" si="25"/>
        <v>0</v>
      </c>
      <c r="I70" s="64" t="s">
        <v>0</v>
      </c>
      <c r="J70" s="65">
        <f t="shared" si="26"/>
        <v>0</v>
      </c>
      <c r="K70" s="66">
        <v>0</v>
      </c>
      <c r="L70" s="67">
        <f t="shared" si="27"/>
        <v>0</v>
      </c>
      <c r="M70" s="68">
        <v>0</v>
      </c>
      <c r="N70" s="69">
        <f t="shared" si="28"/>
        <v>0</v>
      </c>
      <c r="O70" s="79">
        <v>4.1500000000000004</v>
      </c>
      <c r="P70" s="80">
        <f t="shared" si="29"/>
        <v>0.34583333333333338</v>
      </c>
      <c r="Q70" s="81">
        <v>0</v>
      </c>
      <c r="R70" s="82">
        <f t="shared" si="30"/>
        <v>0</v>
      </c>
      <c r="S70" s="81">
        <v>0</v>
      </c>
      <c r="T70" s="83">
        <f t="shared" si="31"/>
        <v>0</v>
      </c>
      <c r="U70" s="151" t="s">
        <v>0</v>
      </c>
      <c r="V70" s="151" t="s">
        <v>0</v>
      </c>
      <c r="W70" s="152">
        <f t="shared" si="9"/>
        <v>0</v>
      </c>
      <c r="X70" s="149">
        <v>0</v>
      </c>
      <c r="Y70" s="149">
        <f t="shared" si="10"/>
        <v>0</v>
      </c>
      <c r="Z70" s="149">
        <v>0</v>
      </c>
      <c r="AA70" s="149">
        <f t="shared" si="11"/>
        <v>0</v>
      </c>
      <c r="AB70" s="160" t="s">
        <v>0</v>
      </c>
      <c r="AC70" s="159">
        <f t="shared" si="12"/>
        <v>0</v>
      </c>
      <c r="AD70" s="106">
        <v>0</v>
      </c>
      <c r="AE70" s="106">
        <f t="shared" si="13"/>
        <v>0</v>
      </c>
      <c r="AF70" s="106">
        <v>0</v>
      </c>
      <c r="AG70" s="106">
        <f t="shared" si="14"/>
        <v>0</v>
      </c>
      <c r="AH70" s="180" t="s">
        <v>0</v>
      </c>
      <c r="AI70" s="181">
        <f t="shared" si="15"/>
        <v>0</v>
      </c>
      <c r="AJ70" s="184">
        <v>0</v>
      </c>
      <c r="AK70" s="184">
        <f t="shared" si="16"/>
        <v>0</v>
      </c>
      <c r="AL70" s="184">
        <v>0</v>
      </c>
      <c r="AM70" s="184">
        <f t="shared" si="17"/>
        <v>0</v>
      </c>
      <c r="AN70" s="96">
        <v>0</v>
      </c>
      <c r="AO70" s="97">
        <v>0</v>
      </c>
      <c r="AP70" s="97">
        <v>0</v>
      </c>
      <c r="AQ70" s="97">
        <v>0</v>
      </c>
      <c r="AR70" s="97">
        <v>0</v>
      </c>
      <c r="AS70" s="97">
        <v>0</v>
      </c>
      <c r="AT70" s="97">
        <v>0</v>
      </c>
      <c r="AU70" s="97">
        <v>0</v>
      </c>
      <c r="AV70" s="97">
        <v>0</v>
      </c>
      <c r="AW70" s="97">
        <v>0</v>
      </c>
      <c r="AX70" s="97">
        <v>0</v>
      </c>
      <c r="AY70" s="97">
        <v>0</v>
      </c>
      <c r="AZ70" s="98">
        <v>0.1111111111111111</v>
      </c>
      <c r="BA70" s="98">
        <v>0</v>
      </c>
      <c r="BB70" s="197">
        <f t="shared" si="18"/>
        <v>0.1111111111111111</v>
      </c>
      <c r="BC70" s="198">
        <f t="shared" si="19"/>
        <v>0.16822916666666665</v>
      </c>
      <c r="BD70" s="201">
        <f t="shared" si="20"/>
        <v>0</v>
      </c>
      <c r="BE70" s="202">
        <v>0</v>
      </c>
      <c r="BF70" s="209"/>
      <c r="BG70" s="210"/>
      <c r="BH70" s="211"/>
      <c r="BI70" s="212"/>
      <c r="BJ70" s="225"/>
      <c r="BK70" s="267" t="s">
        <v>20</v>
      </c>
      <c r="BL70" s="226" t="s">
        <v>20</v>
      </c>
      <c r="BM70" s="225"/>
      <c r="BN70" s="201"/>
      <c r="BO70" s="224" t="s">
        <v>20</v>
      </c>
      <c r="BP70" s="251" t="str">
        <f t="shared" si="21"/>
        <v>*</v>
      </c>
      <c r="BQ70" s="250" t="str">
        <f t="shared" si="22"/>
        <v>*</v>
      </c>
    </row>
    <row r="71" spans="1:69" ht="23.25">
      <c r="A71" s="133">
        <v>1028942</v>
      </c>
      <c r="B71" s="34">
        <v>12</v>
      </c>
      <c r="C71" s="35">
        <v>12</v>
      </c>
      <c r="D71" s="36">
        <f t="shared" si="23"/>
        <v>1</v>
      </c>
      <c r="E71" s="37">
        <v>0</v>
      </c>
      <c r="F71" s="38">
        <f t="shared" si="24"/>
        <v>0</v>
      </c>
      <c r="G71" s="37">
        <v>16.670000000000002</v>
      </c>
      <c r="H71" s="39">
        <f t="shared" si="25"/>
        <v>0.87736842105263169</v>
      </c>
      <c r="I71" s="64">
        <v>12</v>
      </c>
      <c r="J71" s="65">
        <f t="shared" si="26"/>
        <v>1</v>
      </c>
      <c r="K71" s="66">
        <v>0</v>
      </c>
      <c r="L71" s="67">
        <f t="shared" si="27"/>
        <v>0</v>
      </c>
      <c r="M71" s="68">
        <v>19</v>
      </c>
      <c r="N71" s="69">
        <f t="shared" si="28"/>
        <v>0.95</v>
      </c>
      <c r="O71" s="79">
        <v>12</v>
      </c>
      <c r="P71" s="80">
        <f t="shared" si="29"/>
        <v>1</v>
      </c>
      <c r="Q71" s="81">
        <v>16</v>
      </c>
      <c r="R71" s="82">
        <f t="shared" si="30"/>
        <v>0.94117647058823528</v>
      </c>
      <c r="S71" s="81">
        <v>0</v>
      </c>
      <c r="T71" s="83">
        <f t="shared" si="31"/>
        <v>0</v>
      </c>
      <c r="U71" s="151">
        <v>12</v>
      </c>
      <c r="V71" s="151">
        <v>12</v>
      </c>
      <c r="W71" s="152">
        <f t="shared" si="9"/>
        <v>1</v>
      </c>
      <c r="X71" s="149">
        <v>0</v>
      </c>
      <c r="Y71" s="149">
        <f t="shared" si="10"/>
        <v>0</v>
      </c>
      <c r="Z71" s="149">
        <v>25.67</v>
      </c>
      <c r="AA71" s="149">
        <f t="shared" si="11"/>
        <v>0.98730769230769233</v>
      </c>
      <c r="AB71" s="160">
        <v>12</v>
      </c>
      <c r="AC71" s="159">
        <f t="shared" si="12"/>
        <v>1</v>
      </c>
      <c r="AD71" s="106">
        <v>0</v>
      </c>
      <c r="AE71" s="106">
        <f t="shared" si="13"/>
        <v>0</v>
      </c>
      <c r="AF71" s="106">
        <v>14</v>
      </c>
      <c r="AG71" s="106">
        <f t="shared" si="14"/>
        <v>0.73684210526315785</v>
      </c>
      <c r="AH71" s="180">
        <v>12</v>
      </c>
      <c r="AI71" s="181">
        <f t="shared" si="15"/>
        <v>1</v>
      </c>
      <c r="AJ71" s="184">
        <v>0</v>
      </c>
      <c r="AK71" s="184">
        <f t="shared" si="16"/>
        <v>0</v>
      </c>
      <c r="AL71" s="184">
        <v>11</v>
      </c>
      <c r="AM71" s="184">
        <f t="shared" si="17"/>
        <v>0.55000000000000004</v>
      </c>
      <c r="AN71" s="96">
        <v>0</v>
      </c>
      <c r="AO71" s="97">
        <v>0.91799999999999993</v>
      </c>
      <c r="AP71" s="97">
        <v>0</v>
      </c>
      <c r="AQ71" s="97">
        <v>0.97399999999999998</v>
      </c>
      <c r="AR71" s="97">
        <v>0.95199999999999996</v>
      </c>
      <c r="AS71" s="97">
        <v>0</v>
      </c>
      <c r="AT71" s="97">
        <v>0</v>
      </c>
      <c r="AU71" s="97">
        <v>0.99285714285714288</v>
      </c>
      <c r="AV71" s="97">
        <v>0</v>
      </c>
      <c r="AW71" s="97">
        <v>0.98399999999999999</v>
      </c>
      <c r="AX71" s="97">
        <v>0</v>
      </c>
      <c r="AY71" s="97">
        <v>1</v>
      </c>
      <c r="AZ71" s="98">
        <v>1</v>
      </c>
      <c r="BA71" s="98">
        <v>0.11842105263157894</v>
      </c>
      <c r="BB71" s="197">
        <f t="shared" si="18"/>
        <v>1</v>
      </c>
      <c r="BC71" s="198">
        <f t="shared" si="19"/>
        <v>1</v>
      </c>
      <c r="BD71" s="201">
        <f t="shared" si="20"/>
        <v>1.2132691970310392</v>
      </c>
      <c r="BE71" s="202">
        <v>0.83333333333333326</v>
      </c>
      <c r="BF71" s="209">
        <v>1</v>
      </c>
      <c r="BG71" s="210">
        <v>1</v>
      </c>
      <c r="BH71" s="211">
        <v>1</v>
      </c>
      <c r="BI71" s="212"/>
      <c r="BJ71" s="225">
        <v>4.708333333333333</v>
      </c>
      <c r="BK71" s="267">
        <v>4.708333333333333</v>
      </c>
      <c r="BL71" s="226" t="s">
        <v>20</v>
      </c>
      <c r="BM71" s="225">
        <v>4.45</v>
      </c>
      <c r="BN71" s="227">
        <v>4.95</v>
      </c>
      <c r="BO71" s="224" t="s">
        <v>49</v>
      </c>
      <c r="BP71" s="251">
        <f t="shared" si="21"/>
        <v>102.29839659244266</v>
      </c>
      <c r="BQ71" s="250">
        <f t="shared" si="22"/>
        <v>5</v>
      </c>
    </row>
    <row r="72" spans="1:69" ht="23.25">
      <c r="A72" s="133">
        <v>1029543</v>
      </c>
      <c r="B72" s="34">
        <v>12</v>
      </c>
      <c r="C72" s="35">
        <v>12</v>
      </c>
      <c r="D72" s="36">
        <f t="shared" si="23"/>
        <v>1</v>
      </c>
      <c r="E72" s="37">
        <v>0</v>
      </c>
      <c r="F72" s="38">
        <f t="shared" si="24"/>
        <v>0</v>
      </c>
      <c r="G72" s="37">
        <v>15.78</v>
      </c>
      <c r="H72" s="39">
        <f t="shared" si="25"/>
        <v>0.83052631578947367</v>
      </c>
      <c r="I72" s="64">
        <v>12</v>
      </c>
      <c r="J72" s="65">
        <f t="shared" si="26"/>
        <v>1</v>
      </c>
      <c r="K72" s="66">
        <v>15</v>
      </c>
      <c r="L72" s="67">
        <f t="shared" si="27"/>
        <v>0.9375</v>
      </c>
      <c r="M72" s="68">
        <v>0</v>
      </c>
      <c r="N72" s="69">
        <f t="shared" si="28"/>
        <v>0</v>
      </c>
      <c r="O72" s="79">
        <v>11.45</v>
      </c>
      <c r="P72" s="80">
        <f t="shared" si="29"/>
        <v>0.95416666666666661</v>
      </c>
      <c r="Q72" s="81">
        <v>0</v>
      </c>
      <c r="R72" s="82">
        <f t="shared" si="30"/>
        <v>0</v>
      </c>
      <c r="S72" s="81">
        <v>28.67</v>
      </c>
      <c r="T72" s="83">
        <f t="shared" si="31"/>
        <v>0.98862068965517247</v>
      </c>
      <c r="U72" s="151">
        <v>10</v>
      </c>
      <c r="V72" s="151">
        <v>12</v>
      </c>
      <c r="W72" s="152">
        <f t="shared" si="9"/>
        <v>0.91666666666666663</v>
      </c>
      <c r="X72" s="149">
        <v>19.329999999999998</v>
      </c>
      <c r="Y72" s="149">
        <f t="shared" si="10"/>
        <v>0.96649999999999991</v>
      </c>
      <c r="Z72" s="149">
        <v>0</v>
      </c>
      <c r="AA72" s="149">
        <f t="shared" si="11"/>
        <v>0</v>
      </c>
      <c r="AB72" s="160">
        <v>12</v>
      </c>
      <c r="AC72" s="159">
        <f t="shared" si="12"/>
        <v>1</v>
      </c>
      <c r="AD72" s="106">
        <v>13.67</v>
      </c>
      <c r="AE72" s="106">
        <f t="shared" si="13"/>
        <v>0.97642857142857142</v>
      </c>
      <c r="AF72" s="106">
        <v>0</v>
      </c>
      <c r="AG72" s="106">
        <f t="shared" si="14"/>
        <v>0</v>
      </c>
      <c r="AH72" s="180">
        <v>10.050000000000001</v>
      </c>
      <c r="AI72" s="181">
        <f t="shared" si="15"/>
        <v>0.83750000000000002</v>
      </c>
      <c r="AJ72" s="184">
        <v>0</v>
      </c>
      <c r="AK72" s="184">
        <f t="shared" si="16"/>
        <v>0</v>
      </c>
      <c r="AL72" s="184">
        <v>0</v>
      </c>
      <c r="AM72" s="184">
        <f t="shared" si="17"/>
        <v>0</v>
      </c>
      <c r="AN72" s="96">
        <v>0</v>
      </c>
      <c r="AO72" s="97">
        <v>0.93</v>
      </c>
      <c r="AP72" s="97">
        <v>0.94750000000000001</v>
      </c>
      <c r="AQ72" s="97">
        <v>0</v>
      </c>
      <c r="AR72" s="97">
        <v>0</v>
      </c>
      <c r="AS72" s="97">
        <v>0.9866666666666668</v>
      </c>
      <c r="AT72" s="97">
        <v>0.98000000000000009</v>
      </c>
      <c r="AU72" s="97">
        <v>0</v>
      </c>
      <c r="AV72" s="97">
        <v>0.97499999999999998</v>
      </c>
      <c r="AW72" s="97">
        <v>0</v>
      </c>
      <c r="AX72" s="97">
        <v>0</v>
      </c>
      <c r="AY72" s="97">
        <v>0</v>
      </c>
      <c r="AZ72" s="98">
        <v>0.94444444444444442</v>
      </c>
      <c r="BA72" s="98">
        <v>5.2631578947368418E-2</v>
      </c>
      <c r="BB72" s="197">
        <f t="shared" si="18"/>
        <v>0.96198830409356728</v>
      </c>
      <c r="BC72" s="198">
        <f t="shared" si="19"/>
        <v>0.953125</v>
      </c>
      <c r="BD72" s="201">
        <f t="shared" si="20"/>
        <v>1.0027043704807996</v>
      </c>
      <c r="BE72" s="202">
        <v>0.83333333333333326</v>
      </c>
      <c r="BF72" s="209">
        <v>1</v>
      </c>
      <c r="BG72" s="210">
        <v>1</v>
      </c>
      <c r="BH72" s="211">
        <v>1</v>
      </c>
      <c r="BI72" s="212">
        <v>1</v>
      </c>
      <c r="BJ72" s="225">
        <v>4.5625</v>
      </c>
      <c r="BK72" s="268">
        <v>5</v>
      </c>
      <c r="BL72" s="224" t="s">
        <v>49</v>
      </c>
      <c r="BM72" s="225">
        <v>4.0166666666666666</v>
      </c>
      <c r="BN72" s="201">
        <v>4.0166666666666666</v>
      </c>
      <c r="BO72" s="224" t="s">
        <v>20</v>
      </c>
      <c r="BP72" s="251">
        <f t="shared" si="21"/>
        <v>93.428683823423498</v>
      </c>
      <c r="BQ72" s="250">
        <f t="shared" si="22"/>
        <v>4</v>
      </c>
    </row>
    <row r="73" spans="1:69" ht="23.25">
      <c r="A73" s="133">
        <v>1031654</v>
      </c>
      <c r="B73" s="34">
        <v>12</v>
      </c>
      <c r="C73" s="35">
        <v>12</v>
      </c>
      <c r="D73" s="36">
        <f t="shared" si="23"/>
        <v>1</v>
      </c>
      <c r="E73" s="37">
        <v>9.67</v>
      </c>
      <c r="F73" s="38">
        <f t="shared" si="24"/>
        <v>0.87909090909090903</v>
      </c>
      <c r="G73" s="37">
        <v>0</v>
      </c>
      <c r="H73" s="39">
        <f t="shared" si="25"/>
        <v>0</v>
      </c>
      <c r="I73" s="64">
        <v>9.25</v>
      </c>
      <c r="J73" s="65">
        <f t="shared" si="26"/>
        <v>0.77083333333333337</v>
      </c>
      <c r="K73" s="66">
        <v>0</v>
      </c>
      <c r="L73" s="67">
        <f t="shared" si="27"/>
        <v>0</v>
      </c>
      <c r="M73" s="68">
        <v>0</v>
      </c>
      <c r="N73" s="69">
        <f t="shared" si="28"/>
        <v>0</v>
      </c>
      <c r="O73" s="79">
        <v>11.45</v>
      </c>
      <c r="P73" s="80">
        <f t="shared" si="29"/>
        <v>0.95416666666666661</v>
      </c>
      <c r="Q73" s="81">
        <v>15</v>
      </c>
      <c r="R73" s="82">
        <f t="shared" si="30"/>
        <v>0.88235294117647056</v>
      </c>
      <c r="S73" s="81">
        <v>0</v>
      </c>
      <c r="T73" s="83">
        <f t="shared" si="31"/>
        <v>0</v>
      </c>
      <c r="U73" s="151">
        <v>12</v>
      </c>
      <c r="V73" s="151">
        <v>8.2200000000000006</v>
      </c>
      <c r="W73" s="152">
        <f t="shared" si="9"/>
        <v>0.84249999999999992</v>
      </c>
      <c r="X73" s="149">
        <v>10.67</v>
      </c>
      <c r="Y73" s="149">
        <f t="shared" si="10"/>
        <v>0.53349999999999997</v>
      </c>
      <c r="Z73" s="149">
        <v>0</v>
      </c>
      <c r="AA73" s="149">
        <f t="shared" si="11"/>
        <v>0</v>
      </c>
      <c r="AB73" s="160">
        <v>11.5</v>
      </c>
      <c r="AC73" s="159">
        <f t="shared" si="12"/>
        <v>0.95833333333333337</v>
      </c>
      <c r="AD73" s="106">
        <v>6.67</v>
      </c>
      <c r="AE73" s="106">
        <f t="shared" si="13"/>
        <v>0.47642857142857142</v>
      </c>
      <c r="AF73" s="106">
        <v>0</v>
      </c>
      <c r="AG73" s="106">
        <f t="shared" si="14"/>
        <v>0</v>
      </c>
      <c r="AH73" s="180">
        <v>12</v>
      </c>
      <c r="AI73" s="181">
        <f t="shared" si="15"/>
        <v>1</v>
      </c>
      <c r="AJ73" s="184">
        <v>11.33</v>
      </c>
      <c r="AK73" s="184">
        <f t="shared" si="16"/>
        <v>0.8715384615384616</v>
      </c>
      <c r="AL73" s="184">
        <v>15</v>
      </c>
      <c r="AM73" s="184">
        <f t="shared" si="17"/>
        <v>0.75</v>
      </c>
      <c r="AN73" s="96">
        <v>1</v>
      </c>
      <c r="AO73" s="97">
        <v>0</v>
      </c>
      <c r="AP73" s="97">
        <v>0</v>
      </c>
      <c r="AQ73" s="97">
        <v>0</v>
      </c>
      <c r="AR73" s="97">
        <v>0</v>
      </c>
      <c r="AS73" s="97">
        <v>0</v>
      </c>
      <c r="AT73" s="97">
        <v>1</v>
      </c>
      <c r="AU73" s="97">
        <v>0</v>
      </c>
      <c r="AV73" s="97">
        <v>0.99750000000000005</v>
      </c>
      <c r="AW73" s="97">
        <v>0</v>
      </c>
      <c r="AX73" s="97">
        <v>1</v>
      </c>
      <c r="AY73" s="97">
        <v>0.98833333333333329</v>
      </c>
      <c r="AZ73" s="98">
        <v>0.94444444444444442</v>
      </c>
      <c r="BA73" s="98">
        <v>0</v>
      </c>
      <c r="BB73" s="197">
        <f t="shared" si="18"/>
        <v>0.94444444444444442</v>
      </c>
      <c r="BC73" s="198">
        <f t="shared" si="19"/>
        <v>0.92104166666666665</v>
      </c>
      <c r="BD73" s="201">
        <f t="shared" si="20"/>
        <v>0.82213617376775272</v>
      </c>
      <c r="BE73" s="202">
        <v>0</v>
      </c>
      <c r="BF73" s="209">
        <v>1</v>
      </c>
      <c r="BG73" s="210">
        <v>1</v>
      </c>
      <c r="BH73" s="211">
        <v>1</v>
      </c>
      <c r="BI73" s="212">
        <v>1</v>
      </c>
      <c r="BJ73" s="225">
        <v>2.895833333333333</v>
      </c>
      <c r="BK73" s="267">
        <v>2.895833333333333</v>
      </c>
      <c r="BL73" s="224" t="s">
        <v>20</v>
      </c>
      <c r="BM73" s="225">
        <v>3.4333333333333331</v>
      </c>
      <c r="BN73" s="227">
        <v>3.9333333333333331</v>
      </c>
      <c r="BO73" s="224" t="s">
        <v>49</v>
      </c>
      <c r="BP73" s="251">
        <f t="shared" si="21"/>
        <v>71.247154344193817</v>
      </c>
      <c r="BQ73" s="250">
        <f t="shared" si="22"/>
        <v>2</v>
      </c>
    </row>
    <row r="74" spans="1:69" ht="23.25">
      <c r="A74" s="133">
        <v>1032705</v>
      </c>
      <c r="B74" s="34">
        <v>12</v>
      </c>
      <c r="C74" s="35">
        <v>12</v>
      </c>
      <c r="D74" s="36">
        <f t="shared" si="23"/>
        <v>1</v>
      </c>
      <c r="E74" s="37">
        <v>0</v>
      </c>
      <c r="F74" s="38">
        <f t="shared" si="24"/>
        <v>0</v>
      </c>
      <c r="G74" s="37">
        <v>13.67</v>
      </c>
      <c r="H74" s="39">
        <f t="shared" si="25"/>
        <v>0.71947368421052627</v>
      </c>
      <c r="I74" s="64">
        <v>12</v>
      </c>
      <c r="J74" s="65">
        <f t="shared" si="26"/>
        <v>1</v>
      </c>
      <c r="K74" s="66">
        <v>0</v>
      </c>
      <c r="L74" s="67">
        <f t="shared" si="27"/>
        <v>0</v>
      </c>
      <c r="M74" s="68">
        <v>20</v>
      </c>
      <c r="N74" s="69">
        <f t="shared" si="28"/>
        <v>1</v>
      </c>
      <c r="O74" s="79">
        <v>12</v>
      </c>
      <c r="P74" s="80">
        <f t="shared" si="29"/>
        <v>1</v>
      </c>
      <c r="Q74" s="81">
        <v>15</v>
      </c>
      <c r="R74" s="82">
        <f t="shared" si="30"/>
        <v>0.88235294117647056</v>
      </c>
      <c r="S74" s="81">
        <v>0</v>
      </c>
      <c r="T74" s="83">
        <f t="shared" si="31"/>
        <v>0</v>
      </c>
      <c r="U74" s="151">
        <v>12</v>
      </c>
      <c r="V74" s="151">
        <v>11.26</v>
      </c>
      <c r="W74" s="152">
        <f t="shared" si="9"/>
        <v>0.96916666666666662</v>
      </c>
      <c r="X74" s="149">
        <v>0</v>
      </c>
      <c r="Y74" s="149">
        <f t="shared" si="10"/>
        <v>0</v>
      </c>
      <c r="Z74" s="149">
        <v>12</v>
      </c>
      <c r="AA74" s="149">
        <f t="shared" si="11"/>
        <v>0.46153846153846156</v>
      </c>
      <c r="AB74" s="160">
        <v>12</v>
      </c>
      <c r="AC74" s="159">
        <f t="shared" si="12"/>
        <v>1</v>
      </c>
      <c r="AD74" s="106">
        <v>0</v>
      </c>
      <c r="AE74" s="106">
        <f t="shared" si="13"/>
        <v>0</v>
      </c>
      <c r="AF74" s="106">
        <v>18</v>
      </c>
      <c r="AG74" s="106">
        <f t="shared" si="14"/>
        <v>0.94736842105263153</v>
      </c>
      <c r="AH74" s="180">
        <v>12</v>
      </c>
      <c r="AI74" s="181">
        <f t="shared" si="15"/>
        <v>1</v>
      </c>
      <c r="AJ74" s="184">
        <v>13</v>
      </c>
      <c r="AK74" s="184">
        <f t="shared" si="16"/>
        <v>1</v>
      </c>
      <c r="AL74" s="184">
        <v>18</v>
      </c>
      <c r="AM74" s="184">
        <f t="shared" si="17"/>
        <v>0.9</v>
      </c>
      <c r="AN74" s="96">
        <v>0</v>
      </c>
      <c r="AO74" s="97">
        <v>0.97399999999999998</v>
      </c>
      <c r="AP74" s="97">
        <v>0</v>
      </c>
      <c r="AQ74" s="97">
        <v>0.98599999999999999</v>
      </c>
      <c r="AR74" s="97">
        <v>0</v>
      </c>
      <c r="AS74" s="97">
        <v>0</v>
      </c>
      <c r="AT74" s="97">
        <v>0</v>
      </c>
      <c r="AU74" s="97">
        <v>0</v>
      </c>
      <c r="AV74" s="97">
        <v>0</v>
      </c>
      <c r="AW74" s="97">
        <v>0.96400000000000008</v>
      </c>
      <c r="AX74" s="97">
        <v>0</v>
      </c>
      <c r="AY74" s="97">
        <v>0</v>
      </c>
      <c r="AZ74" s="98">
        <v>0.91666666666666663</v>
      </c>
      <c r="BA74" s="98">
        <v>0.28947368421052633</v>
      </c>
      <c r="BB74" s="197">
        <f t="shared" si="18"/>
        <v>1</v>
      </c>
      <c r="BC74" s="198">
        <f t="shared" si="19"/>
        <v>0.99229166666666668</v>
      </c>
      <c r="BD74" s="201">
        <f t="shared" si="20"/>
        <v>1.1276165991902833</v>
      </c>
      <c r="BE74" s="202">
        <v>0.83333333333333326</v>
      </c>
      <c r="BF74" s="209">
        <v>1</v>
      </c>
      <c r="BG74" s="210"/>
      <c r="BH74" s="211">
        <v>1</v>
      </c>
      <c r="BI74" s="212">
        <v>1</v>
      </c>
      <c r="BJ74" s="225"/>
      <c r="BK74" s="267"/>
      <c r="BL74" s="224"/>
      <c r="BM74" s="225">
        <v>3.9166666666666665</v>
      </c>
      <c r="BN74" s="227">
        <v>4.9166666666666661</v>
      </c>
      <c r="BO74" s="224" t="s">
        <v>47</v>
      </c>
      <c r="BP74" s="251" t="str">
        <f t="shared" si="21"/>
        <v>*</v>
      </c>
      <c r="BQ74" s="250" t="str">
        <f t="shared" si="22"/>
        <v>*</v>
      </c>
    </row>
    <row r="75" spans="1:69" ht="15">
      <c r="A75" s="133">
        <v>1032734</v>
      </c>
      <c r="B75" s="34">
        <v>12</v>
      </c>
      <c r="C75" s="35">
        <v>12</v>
      </c>
      <c r="D75" s="36">
        <f t="shared" si="23"/>
        <v>1</v>
      </c>
      <c r="E75" s="37">
        <v>9.33</v>
      </c>
      <c r="F75" s="38">
        <f t="shared" si="24"/>
        <v>0.84818181818181815</v>
      </c>
      <c r="G75" s="37">
        <v>0</v>
      </c>
      <c r="H75" s="39">
        <f t="shared" si="25"/>
        <v>0</v>
      </c>
      <c r="I75" s="64">
        <v>12</v>
      </c>
      <c r="J75" s="65">
        <f t="shared" si="26"/>
        <v>1</v>
      </c>
      <c r="K75" s="66">
        <v>0</v>
      </c>
      <c r="L75" s="67">
        <f t="shared" si="27"/>
        <v>0</v>
      </c>
      <c r="M75" s="68">
        <v>8.7799999999999994</v>
      </c>
      <c r="N75" s="69">
        <f t="shared" si="28"/>
        <v>0.43899999999999995</v>
      </c>
      <c r="O75" s="79">
        <v>12</v>
      </c>
      <c r="P75" s="80">
        <f t="shared" si="29"/>
        <v>1</v>
      </c>
      <c r="Q75" s="81">
        <v>14.67</v>
      </c>
      <c r="R75" s="82">
        <f t="shared" si="30"/>
        <v>0.86294117647058821</v>
      </c>
      <c r="S75" s="81">
        <v>0</v>
      </c>
      <c r="T75" s="83">
        <f t="shared" si="31"/>
        <v>0</v>
      </c>
      <c r="U75" s="151">
        <v>12</v>
      </c>
      <c r="V75" s="151">
        <v>12</v>
      </c>
      <c r="W75" s="152">
        <f t="shared" si="9"/>
        <v>1</v>
      </c>
      <c r="X75" s="149">
        <v>18.329999999999998</v>
      </c>
      <c r="Y75" s="149">
        <f t="shared" si="10"/>
        <v>0.91649999999999987</v>
      </c>
      <c r="Z75" s="149">
        <v>0</v>
      </c>
      <c r="AA75" s="149">
        <f t="shared" si="11"/>
        <v>0</v>
      </c>
      <c r="AB75" s="160">
        <v>12</v>
      </c>
      <c r="AC75" s="159">
        <f t="shared" si="12"/>
        <v>1</v>
      </c>
      <c r="AD75" s="106">
        <v>11</v>
      </c>
      <c r="AE75" s="106">
        <f t="shared" si="13"/>
        <v>0.7857142857142857</v>
      </c>
      <c r="AF75" s="106">
        <v>0</v>
      </c>
      <c r="AG75" s="106">
        <f t="shared" si="14"/>
        <v>0</v>
      </c>
      <c r="AH75" s="180">
        <v>12</v>
      </c>
      <c r="AI75" s="181">
        <f t="shared" si="15"/>
        <v>1</v>
      </c>
      <c r="AJ75" s="184">
        <v>9</v>
      </c>
      <c r="AK75" s="184">
        <f t="shared" si="16"/>
        <v>0.69230769230769229</v>
      </c>
      <c r="AL75" s="184">
        <v>0</v>
      </c>
      <c r="AM75" s="184">
        <f t="shared" si="17"/>
        <v>0</v>
      </c>
      <c r="AN75" s="96">
        <v>0.89249999999999996</v>
      </c>
      <c r="AO75" s="97">
        <v>0</v>
      </c>
      <c r="AP75" s="97">
        <v>0</v>
      </c>
      <c r="AQ75" s="97">
        <v>0.96599999999999997</v>
      </c>
      <c r="AR75" s="97">
        <v>0.9880000000000001</v>
      </c>
      <c r="AS75" s="97">
        <v>0</v>
      </c>
      <c r="AT75" s="97">
        <v>0.93800000000000006</v>
      </c>
      <c r="AU75" s="97">
        <v>0</v>
      </c>
      <c r="AV75" s="97">
        <v>1</v>
      </c>
      <c r="AW75" s="97">
        <v>0</v>
      </c>
      <c r="AX75" s="97">
        <v>0.98499999999999999</v>
      </c>
      <c r="AY75" s="97">
        <v>0</v>
      </c>
      <c r="AZ75" s="98">
        <v>0.88888888888888884</v>
      </c>
      <c r="BA75" s="98">
        <v>0</v>
      </c>
      <c r="BB75" s="197">
        <f t="shared" si="18"/>
        <v>0.88888888888888884</v>
      </c>
      <c r="BC75" s="198">
        <f t="shared" si="19"/>
        <v>1</v>
      </c>
      <c r="BD75" s="201">
        <f t="shared" si="20"/>
        <v>0.84755266290726816</v>
      </c>
      <c r="BE75" s="202">
        <v>0.83333333333333326</v>
      </c>
      <c r="BF75" s="209">
        <v>1</v>
      </c>
      <c r="BG75" s="210"/>
      <c r="BH75" s="211">
        <v>1</v>
      </c>
      <c r="BI75" s="212">
        <v>1</v>
      </c>
      <c r="BJ75" s="225"/>
      <c r="BK75" s="267"/>
      <c r="BL75" s="224"/>
      <c r="BM75" s="225">
        <v>4.3</v>
      </c>
      <c r="BN75" s="201">
        <v>4.3</v>
      </c>
      <c r="BO75" s="224" t="s">
        <v>20</v>
      </c>
      <c r="BP75" s="251" t="str">
        <f t="shared" si="21"/>
        <v>*</v>
      </c>
      <c r="BQ75" s="250" t="str">
        <f t="shared" si="22"/>
        <v>*</v>
      </c>
    </row>
    <row r="76" spans="1:69" ht="23.25">
      <c r="A76" s="133">
        <v>1032750</v>
      </c>
      <c r="B76" s="34">
        <v>12</v>
      </c>
      <c r="C76" s="35">
        <v>12</v>
      </c>
      <c r="D76" s="36">
        <f t="shared" si="23"/>
        <v>1</v>
      </c>
      <c r="E76" s="37">
        <v>0</v>
      </c>
      <c r="F76" s="38">
        <f t="shared" si="24"/>
        <v>0</v>
      </c>
      <c r="G76" s="37">
        <v>14</v>
      </c>
      <c r="H76" s="39">
        <f t="shared" si="25"/>
        <v>0.73684210526315785</v>
      </c>
      <c r="I76" s="64">
        <v>12</v>
      </c>
      <c r="J76" s="65">
        <f t="shared" si="26"/>
        <v>1</v>
      </c>
      <c r="K76" s="66">
        <v>14.33</v>
      </c>
      <c r="L76" s="67">
        <f t="shared" si="27"/>
        <v>0.895625</v>
      </c>
      <c r="M76" s="68">
        <v>15.56</v>
      </c>
      <c r="N76" s="69">
        <f t="shared" si="28"/>
        <v>0.77800000000000002</v>
      </c>
      <c r="O76" s="79">
        <v>11.45</v>
      </c>
      <c r="P76" s="80">
        <f t="shared" si="29"/>
        <v>0.95416666666666661</v>
      </c>
      <c r="Q76" s="81">
        <v>12.67</v>
      </c>
      <c r="R76" s="82">
        <f t="shared" si="30"/>
        <v>0.74529411764705877</v>
      </c>
      <c r="S76" s="81">
        <v>3</v>
      </c>
      <c r="T76" s="83">
        <f t="shared" si="31"/>
        <v>0.10344827586206896</v>
      </c>
      <c r="U76" s="151">
        <v>12</v>
      </c>
      <c r="V76" s="151">
        <v>12</v>
      </c>
      <c r="W76" s="152">
        <f t="shared" si="9"/>
        <v>1</v>
      </c>
      <c r="X76" s="149">
        <v>16.329999999999998</v>
      </c>
      <c r="Y76" s="149">
        <f t="shared" si="10"/>
        <v>0.81649999999999989</v>
      </c>
      <c r="Z76" s="149">
        <v>12.11</v>
      </c>
      <c r="AA76" s="149">
        <f t="shared" si="11"/>
        <v>0.46576923076923077</v>
      </c>
      <c r="AB76" s="160">
        <v>12</v>
      </c>
      <c r="AC76" s="159">
        <f t="shared" si="12"/>
        <v>1</v>
      </c>
      <c r="AD76" s="106">
        <v>0</v>
      </c>
      <c r="AE76" s="106">
        <f t="shared" si="13"/>
        <v>0</v>
      </c>
      <c r="AF76" s="106">
        <v>10.33</v>
      </c>
      <c r="AG76" s="106">
        <f t="shared" si="14"/>
        <v>0.54368421052631577</v>
      </c>
      <c r="AH76" s="180">
        <v>12</v>
      </c>
      <c r="AI76" s="181">
        <f t="shared" si="15"/>
        <v>1</v>
      </c>
      <c r="AJ76" s="184">
        <v>12</v>
      </c>
      <c r="AK76" s="184">
        <f t="shared" si="16"/>
        <v>0.92307692307692313</v>
      </c>
      <c r="AL76" s="184">
        <v>0</v>
      </c>
      <c r="AM76" s="184">
        <f t="shared" si="17"/>
        <v>0</v>
      </c>
      <c r="AN76" s="96">
        <v>0</v>
      </c>
      <c r="AO76" s="97">
        <v>0.8</v>
      </c>
      <c r="AP76" s="97">
        <v>0.96499999999999997</v>
      </c>
      <c r="AQ76" s="97">
        <v>0.90199999999999991</v>
      </c>
      <c r="AR76" s="97">
        <v>0.98000000000000009</v>
      </c>
      <c r="AS76" s="97">
        <v>0</v>
      </c>
      <c r="AT76" s="97">
        <v>1</v>
      </c>
      <c r="AU76" s="97">
        <v>0.72857142857142854</v>
      </c>
      <c r="AV76" s="97">
        <v>0</v>
      </c>
      <c r="AW76" s="97">
        <v>0.68600000000000005</v>
      </c>
      <c r="AX76" s="97">
        <v>0.98499999999999999</v>
      </c>
      <c r="AY76" s="97">
        <v>0</v>
      </c>
      <c r="AZ76" s="98">
        <v>1</v>
      </c>
      <c r="BA76" s="98">
        <v>0.98684210526315785</v>
      </c>
      <c r="BB76" s="197">
        <f t="shared" si="18"/>
        <v>1</v>
      </c>
      <c r="BC76" s="198">
        <f t="shared" si="19"/>
        <v>0.99427083333333333</v>
      </c>
      <c r="BD76" s="201">
        <f t="shared" si="20"/>
        <v>1.2503626798885477</v>
      </c>
      <c r="BE76" s="202">
        <v>1</v>
      </c>
      <c r="BF76" s="209">
        <v>1</v>
      </c>
      <c r="BG76" s="210"/>
      <c r="BH76" s="211">
        <v>1</v>
      </c>
      <c r="BI76" s="212">
        <v>1</v>
      </c>
      <c r="BJ76" s="225">
        <v>4.7083333333333339</v>
      </c>
      <c r="BK76" s="268">
        <v>5</v>
      </c>
      <c r="BL76" s="226" t="s">
        <v>49</v>
      </c>
      <c r="BM76" s="225">
        <v>4.95</v>
      </c>
      <c r="BN76" s="201">
        <v>4.95</v>
      </c>
      <c r="BO76" s="224" t="s">
        <v>20</v>
      </c>
      <c r="BP76" s="251">
        <f t="shared" si="21"/>
        <v>106.00177533054702</v>
      </c>
      <c r="BQ76" s="250">
        <f t="shared" si="22"/>
        <v>5</v>
      </c>
    </row>
    <row r="77" spans="1:69" ht="15">
      <c r="A77" s="133">
        <v>1032763</v>
      </c>
      <c r="B77" s="34">
        <v>12</v>
      </c>
      <c r="C77" s="35">
        <v>12</v>
      </c>
      <c r="D77" s="36">
        <f t="shared" si="23"/>
        <v>1</v>
      </c>
      <c r="E77" s="37">
        <v>0</v>
      </c>
      <c r="F77" s="38">
        <f t="shared" si="24"/>
        <v>0</v>
      </c>
      <c r="G77" s="37">
        <v>17.670000000000002</v>
      </c>
      <c r="H77" s="39">
        <f t="shared" si="25"/>
        <v>0.93</v>
      </c>
      <c r="I77" s="64">
        <v>12</v>
      </c>
      <c r="J77" s="65">
        <f t="shared" si="26"/>
        <v>1</v>
      </c>
      <c r="K77" s="66">
        <v>0</v>
      </c>
      <c r="L77" s="67">
        <f t="shared" si="27"/>
        <v>0</v>
      </c>
      <c r="M77" s="68">
        <v>19.329999999999998</v>
      </c>
      <c r="N77" s="69">
        <f t="shared" si="28"/>
        <v>0.96649999999999991</v>
      </c>
      <c r="O77" s="79">
        <v>12</v>
      </c>
      <c r="P77" s="80">
        <f t="shared" si="29"/>
        <v>1</v>
      </c>
      <c r="Q77" s="81">
        <v>0</v>
      </c>
      <c r="R77" s="82">
        <f t="shared" si="30"/>
        <v>0</v>
      </c>
      <c r="S77" s="81">
        <v>25.22</v>
      </c>
      <c r="T77" s="83">
        <f t="shared" si="31"/>
        <v>0.86965517241379309</v>
      </c>
      <c r="U77" s="151">
        <v>12</v>
      </c>
      <c r="V77" s="151">
        <v>12</v>
      </c>
      <c r="W77" s="152">
        <f t="shared" si="9"/>
        <v>1</v>
      </c>
      <c r="X77" s="149">
        <v>0</v>
      </c>
      <c r="Y77" s="149">
        <f t="shared" si="10"/>
        <v>0</v>
      </c>
      <c r="Z77" s="149">
        <v>25.67</v>
      </c>
      <c r="AA77" s="149">
        <f t="shared" si="11"/>
        <v>0.98730769230769233</v>
      </c>
      <c r="AB77" s="160">
        <v>10</v>
      </c>
      <c r="AC77" s="159">
        <f t="shared" si="12"/>
        <v>0.83333333333333337</v>
      </c>
      <c r="AD77" s="106">
        <v>0</v>
      </c>
      <c r="AE77" s="106">
        <f t="shared" si="13"/>
        <v>0</v>
      </c>
      <c r="AF77" s="106">
        <v>16.670000000000002</v>
      </c>
      <c r="AG77" s="106">
        <f t="shared" si="14"/>
        <v>0.87736842105263169</v>
      </c>
      <c r="AH77" s="180">
        <v>12</v>
      </c>
      <c r="AI77" s="181">
        <f t="shared" si="15"/>
        <v>1</v>
      </c>
      <c r="AJ77" s="184">
        <v>0</v>
      </c>
      <c r="AK77" s="184">
        <f t="shared" si="16"/>
        <v>0</v>
      </c>
      <c r="AL77" s="184">
        <v>0</v>
      </c>
      <c r="AM77" s="184">
        <f t="shared" si="17"/>
        <v>0</v>
      </c>
      <c r="AN77" s="96">
        <v>0</v>
      </c>
      <c r="AO77" s="97">
        <v>0.99399999999999999</v>
      </c>
      <c r="AP77" s="97">
        <v>0</v>
      </c>
      <c r="AQ77" s="97">
        <v>0.93800000000000006</v>
      </c>
      <c r="AR77" s="97">
        <v>0</v>
      </c>
      <c r="AS77" s="97">
        <v>0.95333333333333337</v>
      </c>
      <c r="AT77" s="97">
        <v>0</v>
      </c>
      <c r="AU77" s="97">
        <v>0.92285714285714282</v>
      </c>
      <c r="AV77" s="97">
        <v>0</v>
      </c>
      <c r="AW77" s="97">
        <v>0.94600000000000006</v>
      </c>
      <c r="AX77" s="97">
        <v>0</v>
      </c>
      <c r="AY77" s="97">
        <v>0</v>
      </c>
      <c r="AZ77" s="98">
        <v>0.97222222222222221</v>
      </c>
      <c r="BA77" s="98">
        <v>2.6315789473684209E-2</v>
      </c>
      <c r="BB77" s="197">
        <f t="shared" si="18"/>
        <v>0.98099415204678364</v>
      </c>
      <c r="BC77" s="198">
        <f t="shared" si="19"/>
        <v>0.97916666666666663</v>
      </c>
      <c r="BD77" s="201">
        <f t="shared" si="20"/>
        <v>1.1605302703321079</v>
      </c>
      <c r="BE77" s="202">
        <v>0.83333333333333326</v>
      </c>
      <c r="BF77" s="209">
        <v>1</v>
      </c>
      <c r="BG77" s="210"/>
      <c r="BH77" s="211">
        <v>1</v>
      </c>
      <c r="BI77" s="212">
        <v>1</v>
      </c>
      <c r="BJ77" s="225">
        <v>4.791666666666667</v>
      </c>
      <c r="BK77" s="267">
        <v>4.791666666666667</v>
      </c>
      <c r="BL77" s="226" t="s">
        <v>20</v>
      </c>
      <c r="BM77" s="225">
        <v>4.2333333333333334</v>
      </c>
      <c r="BN77" s="201">
        <v>4.2333333333333334</v>
      </c>
      <c r="BO77" s="224" t="s">
        <v>20</v>
      </c>
      <c r="BP77" s="251">
        <f t="shared" si="21"/>
        <v>97.95316903900445</v>
      </c>
      <c r="BQ77" s="250">
        <f t="shared" si="22"/>
        <v>5</v>
      </c>
    </row>
    <row r="78" spans="1:69" ht="23.25">
      <c r="A78" s="133">
        <v>1032792</v>
      </c>
      <c r="B78" s="34">
        <v>12</v>
      </c>
      <c r="C78" s="35">
        <v>12</v>
      </c>
      <c r="D78" s="36">
        <f t="shared" si="23"/>
        <v>1</v>
      </c>
      <c r="E78" s="37">
        <v>0</v>
      </c>
      <c r="F78" s="38">
        <f t="shared" si="24"/>
        <v>0</v>
      </c>
      <c r="G78" s="37">
        <v>14.44</v>
      </c>
      <c r="H78" s="39">
        <f t="shared" si="25"/>
        <v>0.76</v>
      </c>
      <c r="I78" s="64">
        <v>12</v>
      </c>
      <c r="J78" s="65">
        <f t="shared" si="26"/>
        <v>1</v>
      </c>
      <c r="K78" s="66">
        <v>0</v>
      </c>
      <c r="L78" s="67">
        <f t="shared" si="27"/>
        <v>0</v>
      </c>
      <c r="M78" s="68">
        <v>17.89</v>
      </c>
      <c r="N78" s="69">
        <f t="shared" si="28"/>
        <v>0.89450000000000007</v>
      </c>
      <c r="O78" s="79">
        <v>12</v>
      </c>
      <c r="P78" s="80">
        <f t="shared" si="29"/>
        <v>1</v>
      </c>
      <c r="Q78" s="81">
        <v>0</v>
      </c>
      <c r="R78" s="82">
        <f t="shared" si="30"/>
        <v>0</v>
      </c>
      <c r="S78" s="81">
        <v>28.33</v>
      </c>
      <c r="T78" s="83">
        <f t="shared" si="31"/>
        <v>0.97689655172413792</v>
      </c>
      <c r="U78" s="151">
        <v>12</v>
      </c>
      <c r="V78" s="151">
        <v>12</v>
      </c>
      <c r="W78" s="152">
        <f t="shared" si="9"/>
        <v>1</v>
      </c>
      <c r="X78" s="149">
        <v>0</v>
      </c>
      <c r="Y78" s="149">
        <f t="shared" si="10"/>
        <v>0</v>
      </c>
      <c r="Z78" s="149">
        <v>25</v>
      </c>
      <c r="AA78" s="149">
        <f t="shared" si="11"/>
        <v>0.96153846153846156</v>
      </c>
      <c r="AB78" s="160">
        <v>12</v>
      </c>
      <c r="AC78" s="159">
        <f t="shared" si="12"/>
        <v>1</v>
      </c>
      <c r="AD78" s="106">
        <v>0</v>
      </c>
      <c r="AE78" s="106">
        <f t="shared" si="13"/>
        <v>0</v>
      </c>
      <c r="AF78" s="106">
        <v>16.329999999999998</v>
      </c>
      <c r="AG78" s="106">
        <f t="shared" si="14"/>
        <v>0.85947368421052628</v>
      </c>
      <c r="AH78" s="180">
        <v>12</v>
      </c>
      <c r="AI78" s="181">
        <f t="shared" si="15"/>
        <v>1</v>
      </c>
      <c r="AJ78" s="184">
        <v>0</v>
      </c>
      <c r="AK78" s="184">
        <f t="shared" si="16"/>
        <v>0</v>
      </c>
      <c r="AL78" s="184">
        <v>19.38</v>
      </c>
      <c r="AM78" s="184">
        <f t="shared" si="17"/>
        <v>0.96899999999999997</v>
      </c>
      <c r="AN78" s="96">
        <v>0</v>
      </c>
      <c r="AO78" s="97">
        <v>0.91799999999999993</v>
      </c>
      <c r="AP78" s="97">
        <v>0</v>
      </c>
      <c r="AQ78" s="97">
        <v>0.94000000000000006</v>
      </c>
      <c r="AR78" s="97">
        <v>0</v>
      </c>
      <c r="AS78" s="97">
        <v>1</v>
      </c>
      <c r="AT78" s="97">
        <v>0</v>
      </c>
      <c r="AU78" s="97">
        <v>0.93714285714285706</v>
      </c>
      <c r="AV78" s="97">
        <v>0</v>
      </c>
      <c r="AW78" s="97">
        <v>0.95799999999999996</v>
      </c>
      <c r="AX78" s="97">
        <v>0</v>
      </c>
      <c r="AY78" s="97">
        <v>0</v>
      </c>
      <c r="AZ78" s="98">
        <v>1</v>
      </c>
      <c r="BA78" s="98">
        <v>0</v>
      </c>
      <c r="BB78" s="197">
        <f t="shared" si="18"/>
        <v>1</v>
      </c>
      <c r="BC78" s="198">
        <f t="shared" si="19"/>
        <v>1</v>
      </c>
      <c r="BD78" s="201">
        <f t="shared" si="20"/>
        <v>1.3175702062683232</v>
      </c>
      <c r="BE78" s="202">
        <v>0.66666666666666663</v>
      </c>
      <c r="BF78" s="209">
        <v>1</v>
      </c>
      <c r="BG78" s="210">
        <v>1</v>
      </c>
      <c r="BH78" s="211">
        <v>1</v>
      </c>
      <c r="BI78" s="212">
        <v>1</v>
      </c>
      <c r="BJ78" s="225">
        <v>4.770833333333333</v>
      </c>
      <c r="BK78" s="268">
        <v>5</v>
      </c>
      <c r="BL78" s="224" t="s">
        <v>49</v>
      </c>
      <c r="BM78" s="225">
        <v>4.916666666666667</v>
      </c>
      <c r="BN78" s="201">
        <v>4.916666666666667</v>
      </c>
      <c r="BO78" s="224" t="s">
        <v>20</v>
      </c>
      <c r="BP78" s="251">
        <f t="shared" si="21"/>
        <v>104.27258849004141</v>
      </c>
      <c r="BQ78" s="250">
        <f t="shared" si="22"/>
        <v>5</v>
      </c>
    </row>
    <row r="79" spans="1:69" ht="23.25">
      <c r="A79" s="133">
        <v>100022988</v>
      </c>
      <c r="B79" s="34">
        <v>12</v>
      </c>
      <c r="C79" s="35">
        <v>12</v>
      </c>
      <c r="D79" s="36">
        <f t="shared" si="23"/>
        <v>1</v>
      </c>
      <c r="E79" s="37">
        <v>9.67</v>
      </c>
      <c r="F79" s="38">
        <f t="shared" si="24"/>
        <v>0.87909090909090903</v>
      </c>
      <c r="G79" s="37">
        <v>0</v>
      </c>
      <c r="H79" s="39">
        <f t="shared" si="25"/>
        <v>0</v>
      </c>
      <c r="I79" s="64">
        <v>12</v>
      </c>
      <c r="J79" s="65">
        <f t="shared" si="26"/>
        <v>1</v>
      </c>
      <c r="K79" s="66">
        <v>0</v>
      </c>
      <c r="L79" s="67">
        <f t="shared" si="27"/>
        <v>0</v>
      </c>
      <c r="M79" s="68">
        <v>19</v>
      </c>
      <c r="N79" s="69">
        <f t="shared" si="28"/>
        <v>0.95</v>
      </c>
      <c r="O79" s="79">
        <v>11.45</v>
      </c>
      <c r="P79" s="80">
        <f t="shared" si="29"/>
        <v>0.95416666666666661</v>
      </c>
      <c r="Q79" s="81">
        <v>0</v>
      </c>
      <c r="R79" s="82">
        <f t="shared" si="30"/>
        <v>0</v>
      </c>
      <c r="S79" s="81">
        <v>20.56</v>
      </c>
      <c r="T79" s="83">
        <f t="shared" si="31"/>
        <v>0.70896551724137924</v>
      </c>
      <c r="U79" s="151">
        <v>12</v>
      </c>
      <c r="V79" s="151">
        <v>12</v>
      </c>
      <c r="W79" s="152">
        <f t="shared" si="9"/>
        <v>1</v>
      </c>
      <c r="X79" s="149">
        <v>0</v>
      </c>
      <c r="Y79" s="149">
        <f t="shared" si="10"/>
        <v>0</v>
      </c>
      <c r="Z79" s="149">
        <v>14.67</v>
      </c>
      <c r="AA79" s="149">
        <f t="shared" si="11"/>
        <v>0.5642307692307692</v>
      </c>
      <c r="AB79" s="160">
        <v>12</v>
      </c>
      <c r="AC79" s="159">
        <f t="shared" si="12"/>
        <v>1</v>
      </c>
      <c r="AD79" s="106">
        <v>0</v>
      </c>
      <c r="AE79" s="106">
        <f t="shared" si="13"/>
        <v>0</v>
      </c>
      <c r="AF79" s="106">
        <v>15</v>
      </c>
      <c r="AG79" s="106">
        <f t="shared" si="14"/>
        <v>0.78947368421052633</v>
      </c>
      <c r="AH79" s="180">
        <v>12</v>
      </c>
      <c r="AI79" s="181">
        <f t="shared" si="15"/>
        <v>1</v>
      </c>
      <c r="AJ79" s="184">
        <v>12.67</v>
      </c>
      <c r="AK79" s="184">
        <f t="shared" si="16"/>
        <v>0.97461538461538466</v>
      </c>
      <c r="AL79" s="184">
        <v>0</v>
      </c>
      <c r="AM79" s="184">
        <f t="shared" si="17"/>
        <v>0</v>
      </c>
      <c r="AN79" s="96">
        <v>1</v>
      </c>
      <c r="AO79" s="97">
        <v>0</v>
      </c>
      <c r="AP79" s="97">
        <v>0</v>
      </c>
      <c r="AQ79" s="97">
        <v>0.88000000000000012</v>
      </c>
      <c r="AR79" s="97">
        <v>0</v>
      </c>
      <c r="AS79" s="97">
        <v>0.89666666666666672</v>
      </c>
      <c r="AT79" s="97">
        <v>0</v>
      </c>
      <c r="AU79" s="97">
        <v>0.9514285714285714</v>
      </c>
      <c r="AV79" s="97">
        <v>0</v>
      </c>
      <c r="AW79" s="97">
        <v>0.89800000000000002</v>
      </c>
      <c r="AX79" s="97">
        <v>0.97750000000000004</v>
      </c>
      <c r="AY79" s="97">
        <v>0</v>
      </c>
      <c r="AZ79" s="98">
        <v>0.91666666666666663</v>
      </c>
      <c r="BA79" s="98">
        <v>0.44736842105263158</v>
      </c>
      <c r="BB79" s="197">
        <f t="shared" si="18"/>
        <v>1</v>
      </c>
      <c r="BC79" s="198">
        <f t="shared" si="19"/>
        <v>0.99427083333333333</v>
      </c>
      <c r="BD79" s="201">
        <f t="shared" si="20"/>
        <v>1.0766309144601112</v>
      </c>
      <c r="BE79" s="202">
        <v>1</v>
      </c>
      <c r="BF79" s="209">
        <v>1</v>
      </c>
      <c r="BG79" s="210">
        <v>1</v>
      </c>
      <c r="BH79" s="211">
        <v>1</v>
      </c>
      <c r="BI79" s="212">
        <v>1</v>
      </c>
      <c r="BJ79" s="225">
        <v>3.916666666666667</v>
      </c>
      <c r="BK79" s="268">
        <v>4.916666666666667</v>
      </c>
      <c r="BL79" s="226" t="s">
        <v>47</v>
      </c>
      <c r="BM79" s="225">
        <v>4.5</v>
      </c>
      <c r="BN79" s="201">
        <v>4.5</v>
      </c>
      <c r="BO79" s="224" t="s">
        <v>20</v>
      </c>
      <c r="BP79" s="251">
        <f t="shared" si="21"/>
        <v>99.525147861502788</v>
      </c>
      <c r="BQ79" s="250">
        <f t="shared" si="22"/>
        <v>5</v>
      </c>
    </row>
    <row r="80" spans="1:69" ht="23.25">
      <c r="A80" s="133">
        <v>100380358</v>
      </c>
      <c r="B80" s="34">
        <v>12</v>
      </c>
      <c r="C80" s="35">
        <v>12</v>
      </c>
      <c r="D80" s="36">
        <f t="shared" si="23"/>
        <v>1</v>
      </c>
      <c r="E80" s="37">
        <v>0</v>
      </c>
      <c r="F80" s="38">
        <f t="shared" si="24"/>
        <v>0</v>
      </c>
      <c r="G80" s="37">
        <v>16.11</v>
      </c>
      <c r="H80" s="39">
        <f t="shared" si="25"/>
        <v>0.84789473684210526</v>
      </c>
      <c r="I80" s="64">
        <v>12</v>
      </c>
      <c r="J80" s="65">
        <f t="shared" si="26"/>
        <v>1</v>
      </c>
      <c r="K80" s="66">
        <v>0</v>
      </c>
      <c r="L80" s="67">
        <f t="shared" si="27"/>
        <v>0</v>
      </c>
      <c r="M80" s="68">
        <v>19</v>
      </c>
      <c r="N80" s="69">
        <f t="shared" si="28"/>
        <v>0.95</v>
      </c>
      <c r="O80" s="79">
        <v>12</v>
      </c>
      <c r="P80" s="80">
        <f t="shared" si="29"/>
        <v>1</v>
      </c>
      <c r="Q80" s="81">
        <v>0</v>
      </c>
      <c r="R80" s="82">
        <f t="shared" si="30"/>
        <v>0</v>
      </c>
      <c r="S80" s="81">
        <v>24.67</v>
      </c>
      <c r="T80" s="83">
        <f t="shared" si="31"/>
        <v>0.85068965517241391</v>
      </c>
      <c r="U80" s="151">
        <v>12</v>
      </c>
      <c r="V80" s="151">
        <v>12</v>
      </c>
      <c r="W80" s="152">
        <f t="shared" si="9"/>
        <v>1</v>
      </c>
      <c r="X80" s="149">
        <v>0</v>
      </c>
      <c r="Y80" s="149">
        <f t="shared" si="10"/>
        <v>0</v>
      </c>
      <c r="Z80" s="149">
        <v>25.67</v>
      </c>
      <c r="AA80" s="149">
        <f t="shared" si="11"/>
        <v>0.98730769230769233</v>
      </c>
      <c r="AB80" s="160">
        <v>12</v>
      </c>
      <c r="AC80" s="159">
        <f t="shared" si="12"/>
        <v>1</v>
      </c>
      <c r="AD80" s="106">
        <v>0</v>
      </c>
      <c r="AE80" s="106">
        <f t="shared" si="13"/>
        <v>0</v>
      </c>
      <c r="AF80" s="106">
        <v>17.670000000000002</v>
      </c>
      <c r="AG80" s="106">
        <f t="shared" si="14"/>
        <v>0.93</v>
      </c>
      <c r="AH80" s="180">
        <v>12</v>
      </c>
      <c r="AI80" s="181">
        <f t="shared" si="15"/>
        <v>1</v>
      </c>
      <c r="AJ80" s="184">
        <v>0</v>
      </c>
      <c r="AK80" s="184">
        <f t="shared" si="16"/>
        <v>0</v>
      </c>
      <c r="AL80" s="184">
        <v>17.329999999999998</v>
      </c>
      <c r="AM80" s="184">
        <f t="shared" si="17"/>
        <v>0.86649999999999994</v>
      </c>
      <c r="AN80" s="96">
        <v>0</v>
      </c>
      <c r="AO80" s="97">
        <v>0.88800000000000012</v>
      </c>
      <c r="AP80" s="97">
        <v>0</v>
      </c>
      <c r="AQ80" s="97">
        <v>0.94399999999999995</v>
      </c>
      <c r="AR80" s="97">
        <v>0</v>
      </c>
      <c r="AS80" s="97">
        <v>0.99111111111111105</v>
      </c>
      <c r="AT80" s="97">
        <v>0</v>
      </c>
      <c r="AU80" s="97">
        <v>0.95857142857142852</v>
      </c>
      <c r="AV80" s="97">
        <v>0</v>
      </c>
      <c r="AW80" s="97">
        <v>0.90199999999999991</v>
      </c>
      <c r="AX80" s="97">
        <v>0</v>
      </c>
      <c r="AY80" s="97">
        <v>0.99333333333333329</v>
      </c>
      <c r="AZ80" s="98">
        <v>1</v>
      </c>
      <c r="BA80" s="98">
        <v>0.22368421052631579</v>
      </c>
      <c r="BB80" s="197">
        <f t="shared" si="18"/>
        <v>1</v>
      </c>
      <c r="BC80" s="198">
        <f t="shared" si="19"/>
        <v>1</v>
      </c>
      <c r="BD80" s="201">
        <f t="shared" si="20"/>
        <v>1.3733848915595057</v>
      </c>
      <c r="BE80" s="202">
        <v>1</v>
      </c>
      <c r="BF80" s="209">
        <v>1</v>
      </c>
      <c r="BG80" s="210">
        <v>1</v>
      </c>
      <c r="BH80" s="211">
        <v>1</v>
      </c>
      <c r="BI80" s="212">
        <v>1</v>
      </c>
      <c r="BJ80" s="225">
        <v>4.4375</v>
      </c>
      <c r="BK80" s="268">
        <v>5</v>
      </c>
      <c r="BL80" s="226" t="s">
        <v>47</v>
      </c>
      <c r="BM80" s="225">
        <v>4.3500000000000005</v>
      </c>
      <c r="BN80" s="227">
        <v>5</v>
      </c>
      <c r="BO80" s="224" t="s">
        <v>47</v>
      </c>
      <c r="BP80" s="251">
        <f t="shared" si="21"/>
        <v>109.33462228898765</v>
      </c>
      <c r="BQ80" s="250">
        <f t="shared" si="22"/>
        <v>5</v>
      </c>
    </row>
    <row r="81" spans="1:69" ht="15">
      <c r="A81" s="133">
        <v>100547531</v>
      </c>
      <c r="B81" s="34">
        <v>12</v>
      </c>
      <c r="C81" s="35">
        <v>12</v>
      </c>
      <c r="D81" s="36">
        <f t="shared" si="23"/>
        <v>1</v>
      </c>
      <c r="E81" s="37">
        <v>9.33</v>
      </c>
      <c r="F81" s="38">
        <f t="shared" si="24"/>
        <v>0.84818181818181815</v>
      </c>
      <c r="G81" s="37">
        <v>0</v>
      </c>
      <c r="H81" s="39">
        <f t="shared" si="25"/>
        <v>0</v>
      </c>
      <c r="I81" s="64">
        <v>12</v>
      </c>
      <c r="J81" s="65">
        <f t="shared" si="26"/>
        <v>1</v>
      </c>
      <c r="K81" s="66">
        <v>0</v>
      </c>
      <c r="L81" s="67">
        <f t="shared" si="27"/>
        <v>0</v>
      </c>
      <c r="M81" s="68">
        <v>16.329999999999998</v>
      </c>
      <c r="N81" s="69">
        <f t="shared" si="28"/>
        <v>0.81649999999999989</v>
      </c>
      <c r="O81" s="79">
        <v>11.26</v>
      </c>
      <c r="P81" s="80">
        <f t="shared" si="29"/>
        <v>0.93833333333333335</v>
      </c>
      <c r="Q81" s="81">
        <v>16.670000000000002</v>
      </c>
      <c r="R81" s="82">
        <f t="shared" si="30"/>
        <v>0.98058823529411776</v>
      </c>
      <c r="S81" s="81">
        <v>6.89</v>
      </c>
      <c r="T81" s="83">
        <f t="shared" si="31"/>
        <v>0.23758620689655172</v>
      </c>
      <c r="U81" s="151">
        <v>12</v>
      </c>
      <c r="V81" s="151">
        <v>12</v>
      </c>
      <c r="W81" s="152">
        <f t="shared" ref="W81:W144" si="32">SUM(U81:V81)/24</f>
        <v>1</v>
      </c>
      <c r="X81" s="149">
        <v>0</v>
      </c>
      <c r="Y81" s="149">
        <f t="shared" ref="Y81:Y144" si="33">X81/20</f>
        <v>0</v>
      </c>
      <c r="Z81" s="149">
        <v>22.11</v>
      </c>
      <c r="AA81" s="149">
        <f t="shared" ref="AA81:AA144" si="34">Z81/26</f>
        <v>0.85038461538461541</v>
      </c>
      <c r="AB81" s="160">
        <v>11.6</v>
      </c>
      <c r="AC81" s="159">
        <f t="shared" ref="AC81:AC144" si="35">SUM(AB81)/12</f>
        <v>0.96666666666666667</v>
      </c>
      <c r="AD81" s="106">
        <v>0</v>
      </c>
      <c r="AE81" s="106">
        <f t="shared" ref="AE81:AE144" si="36">AD81/14</f>
        <v>0</v>
      </c>
      <c r="AF81" s="106">
        <v>15</v>
      </c>
      <c r="AG81" s="106">
        <f t="shared" ref="AG81:AG144" si="37">AF81/19</f>
        <v>0.78947368421052633</v>
      </c>
      <c r="AH81" s="180">
        <v>11.51</v>
      </c>
      <c r="AI81" s="181">
        <f t="shared" ref="AI81:AI144" si="38">SUM(AH81)/12</f>
        <v>0.95916666666666661</v>
      </c>
      <c r="AJ81" s="184">
        <v>13</v>
      </c>
      <c r="AK81" s="184">
        <f t="shared" ref="AK81:AK144" si="39">AJ81/13</f>
        <v>1</v>
      </c>
      <c r="AL81" s="184">
        <v>0</v>
      </c>
      <c r="AM81" s="184">
        <f t="shared" ref="AM81:AM144" si="40">AL81/20</f>
        <v>0</v>
      </c>
      <c r="AN81" s="96">
        <v>0.91500000000000004</v>
      </c>
      <c r="AO81" s="97">
        <v>0</v>
      </c>
      <c r="AP81" s="97">
        <v>0</v>
      </c>
      <c r="AQ81" s="97">
        <v>0.8640000000000001</v>
      </c>
      <c r="AR81" s="97">
        <v>0.98599999999999999</v>
      </c>
      <c r="AS81" s="97">
        <v>0.94111111111111123</v>
      </c>
      <c r="AT81" s="97">
        <v>0</v>
      </c>
      <c r="AU81" s="97">
        <v>0.96714285714285708</v>
      </c>
      <c r="AV81" s="97">
        <v>0</v>
      </c>
      <c r="AW81" s="97">
        <v>0.91600000000000004</v>
      </c>
      <c r="AX81" s="97">
        <v>1</v>
      </c>
      <c r="AY81" s="97">
        <v>0</v>
      </c>
      <c r="AZ81" s="98">
        <v>1</v>
      </c>
      <c r="BA81" s="98">
        <v>0</v>
      </c>
      <c r="BB81" s="197">
        <f t="shared" ref="BB81:BB144" si="41">IF((AZ81+BA81*1/3)&gt;1,1,AZ81+BA81*1/3)</f>
        <v>1</v>
      </c>
      <c r="BC81" s="198">
        <f t="shared" ref="BC81:BC144" si="42">SUM(B81:C81,I81,O81,U81:V81,AB81,AH81)/(8*12)</f>
        <v>0.98302083333333323</v>
      </c>
      <c r="BD81" s="201">
        <f t="shared" ref="BD81:BD144" si="43">(((E81+BF81*4)/15+K81/16+(Q81+BG81*3)/20+X81/20+AD81/14+(AJ81+BH81*3+BI81*3)/19)/6)*3/4+(AN81+AR81+AP81+AT81+AV81+AX81)/(6)*1/4+((G81/19+M81/20+S81/29+Z81/26+AF81/19+AL81/20)/(6)*3/4+(AO81+AQ81+AS81+AU81+AW81+AY81)/(6)*1/4)*0.35/0.25</f>
        <v>1.1664842701175278</v>
      </c>
      <c r="BE81" s="202">
        <v>0.66666666666666663</v>
      </c>
      <c r="BF81" s="209">
        <v>1</v>
      </c>
      <c r="BG81" s="210">
        <v>1</v>
      </c>
      <c r="BH81" s="211">
        <v>1</v>
      </c>
      <c r="BI81" s="212">
        <v>1</v>
      </c>
      <c r="BJ81" s="225">
        <v>4.6458333333333339</v>
      </c>
      <c r="BK81" s="267">
        <v>4.6458333333333339</v>
      </c>
      <c r="BL81" s="226" t="s">
        <v>20</v>
      </c>
      <c r="BM81" s="225">
        <v>4.7833333333333332</v>
      </c>
      <c r="BN81" s="201">
        <v>4.7833333333333332</v>
      </c>
      <c r="BO81" s="224" t="s">
        <v>20</v>
      </c>
      <c r="BP81" s="251">
        <f t="shared" ref="BP81:BP144" si="44">IF(AND(BK81&gt;0,BN81&gt;0),15*BB81+10*BC81+25*BD81+10*BE81+40*AVERAGE(BK81,BN81)/5,"*")</f>
        <v>98.375648419604858</v>
      </c>
      <c r="BQ81" s="250">
        <f t="shared" ref="BQ81:BQ144" si="45">IF(BP81="*","*",IF(BP81&gt;=$AC$224,5,IF(BP81&gt;=$AC$225,4,IF(BP81&gt;=$AC$226,3,IF(BP81&gt;=$AC$227,2,IF(BP81&gt;=$AC$228,1,IF(BP81&gt;=0,0,"*")))))))</f>
        <v>5</v>
      </c>
    </row>
    <row r="82" spans="1:69" ht="15">
      <c r="A82" s="133">
        <v>100548093</v>
      </c>
      <c r="B82" s="34">
        <v>12</v>
      </c>
      <c r="C82" s="35">
        <v>12</v>
      </c>
      <c r="D82" s="36">
        <f t="shared" ref="D82:D113" si="46">SUM(B82:C82)/24</f>
        <v>1</v>
      </c>
      <c r="E82" s="37">
        <v>0</v>
      </c>
      <c r="F82" s="38">
        <f t="shared" ref="F82:F113" si="47">E82/11</f>
        <v>0</v>
      </c>
      <c r="G82" s="37">
        <v>18.670000000000002</v>
      </c>
      <c r="H82" s="39">
        <f t="shared" ref="H82:H113" si="48">G82/19</f>
        <v>0.98263157894736852</v>
      </c>
      <c r="I82" s="64">
        <v>12</v>
      </c>
      <c r="J82" s="65">
        <f t="shared" ref="J82:J113" si="49">SUM(I82)/12</f>
        <v>1</v>
      </c>
      <c r="K82" s="66">
        <v>0</v>
      </c>
      <c r="L82" s="67">
        <f t="shared" ref="L82:L113" si="50">K82/16</f>
        <v>0</v>
      </c>
      <c r="M82" s="68">
        <v>19.329999999999998</v>
      </c>
      <c r="N82" s="69">
        <f t="shared" ref="N82:N113" si="51">M82/20</f>
        <v>0.96649999999999991</v>
      </c>
      <c r="O82" s="79">
        <v>12</v>
      </c>
      <c r="P82" s="80">
        <f t="shared" ref="P82:P113" si="52">SUM(O82)/12</f>
        <v>1</v>
      </c>
      <c r="Q82" s="81">
        <v>17</v>
      </c>
      <c r="R82" s="82">
        <f t="shared" ref="R82:R113" si="53">Q82/17</f>
        <v>1</v>
      </c>
      <c r="S82" s="81">
        <v>0</v>
      </c>
      <c r="T82" s="83">
        <f t="shared" ref="T82:T113" si="54">S82/29</f>
        <v>0</v>
      </c>
      <c r="U82" s="151">
        <v>12</v>
      </c>
      <c r="V82" s="151">
        <v>12</v>
      </c>
      <c r="W82" s="152">
        <f t="shared" si="32"/>
        <v>1</v>
      </c>
      <c r="X82" s="149">
        <v>0</v>
      </c>
      <c r="Y82" s="149">
        <f t="shared" si="33"/>
        <v>0</v>
      </c>
      <c r="Z82" s="149">
        <v>24.67</v>
      </c>
      <c r="AA82" s="149">
        <f t="shared" si="34"/>
        <v>0.94884615384615389</v>
      </c>
      <c r="AB82" s="160">
        <v>12</v>
      </c>
      <c r="AC82" s="159">
        <f t="shared" si="35"/>
        <v>1</v>
      </c>
      <c r="AD82" s="106">
        <v>14</v>
      </c>
      <c r="AE82" s="106">
        <f t="shared" si="36"/>
        <v>1</v>
      </c>
      <c r="AF82" s="106">
        <v>0</v>
      </c>
      <c r="AG82" s="106">
        <f t="shared" si="37"/>
        <v>0</v>
      </c>
      <c r="AH82" s="180">
        <v>12</v>
      </c>
      <c r="AI82" s="181">
        <f t="shared" si="38"/>
        <v>1</v>
      </c>
      <c r="AJ82" s="184">
        <v>12.67</v>
      </c>
      <c r="AK82" s="184">
        <f t="shared" si="39"/>
        <v>0.97461538461538466</v>
      </c>
      <c r="AL82" s="184">
        <v>0</v>
      </c>
      <c r="AM82" s="184">
        <f t="shared" si="40"/>
        <v>0</v>
      </c>
      <c r="AN82" s="96">
        <v>0</v>
      </c>
      <c r="AO82" s="97">
        <v>0.90800000000000003</v>
      </c>
      <c r="AP82" s="97">
        <v>0</v>
      </c>
      <c r="AQ82" s="97">
        <v>0.874</v>
      </c>
      <c r="AR82" s="97">
        <v>1</v>
      </c>
      <c r="AS82" s="97">
        <v>0</v>
      </c>
      <c r="AT82" s="97">
        <v>0</v>
      </c>
      <c r="AU82" s="97">
        <v>0.99428571428571433</v>
      </c>
      <c r="AV82" s="97">
        <v>0.99</v>
      </c>
      <c r="AW82" s="97">
        <v>0</v>
      </c>
      <c r="AX82" s="97">
        <v>0.93</v>
      </c>
      <c r="AY82" s="97">
        <v>0</v>
      </c>
      <c r="AZ82" s="98">
        <v>1</v>
      </c>
      <c r="BA82" s="98">
        <v>2.6315789473684209E-2</v>
      </c>
      <c r="BB82" s="197">
        <f t="shared" si="41"/>
        <v>1</v>
      </c>
      <c r="BC82" s="198">
        <f t="shared" si="42"/>
        <v>1</v>
      </c>
      <c r="BD82" s="201">
        <f t="shared" si="43"/>
        <v>1.1969250506072875</v>
      </c>
      <c r="BE82" s="202">
        <v>0.66666666666666663</v>
      </c>
      <c r="BF82" s="209">
        <v>1</v>
      </c>
      <c r="BG82" s="210">
        <v>1</v>
      </c>
      <c r="BH82" s="211">
        <v>1</v>
      </c>
      <c r="BI82" s="212">
        <v>1</v>
      </c>
      <c r="BJ82" s="225">
        <v>4.729166666666667</v>
      </c>
      <c r="BK82" s="267">
        <v>4.729166666666667</v>
      </c>
      <c r="BL82" s="226" t="s">
        <v>20</v>
      </c>
      <c r="BM82" s="225">
        <v>4.6499999999999995</v>
      </c>
      <c r="BN82" s="201">
        <v>4.6499999999999995</v>
      </c>
      <c r="BO82" s="224" t="s">
        <v>20</v>
      </c>
      <c r="BP82" s="251">
        <f t="shared" si="44"/>
        <v>99.106459598515528</v>
      </c>
      <c r="BQ82" s="250">
        <f t="shared" si="45"/>
        <v>5</v>
      </c>
    </row>
    <row r="83" spans="1:69" ht="23.25">
      <c r="A83" s="133">
        <v>100548844</v>
      </c>
      <c r="B83" s="34">
        <v>10</v>
      </c>
      <c r="C83" s="35">
        <v>12</v>
      </c>
      <c r="D83" s="36">
        <f t="shared" si="46"/>
        <v>0.91666666666666663</v>
      </c>
      <c r="E83" s="37">
        <v>0</v>
      </c>
      <c r="F83" s="38">
        <f t="shared" si="47"/>
        <v>0</v>
      </c>
      <c r="G83" s="37">
        <v>17</v>
      </c>
      <c r="H83" s="39">
        <f t="shared" si="48"/>
        <v>0.89473684210526316</v>
      </c>
      <c r="I83" s="64">
        <v>10.42</v>
      </c>
      <c r="J83" s="65">
        <f t="shared" si="49"/>
        <v>0.86833333333333329</v>
      </c>
      <c r="K83" s="66">
        <v>0</v>
      </c>
      <c r="L83" s="67">
        <f t="shared" si="50"/>
        <v>0</v>
      </c>
      <c r="M83" s="68">
        <v>13.44</v>
      </c>
      <c r="N83" s="69">
        <f t="shared" si="51"/>
        <v>0.67199999999999993</v>
      </c>
      <c r="O83" s="79">
        <v>11.72</v>
      </c>
      <c r="P83" s="80">
        <f t="shared" si="52"/>
        <v>0.97666666666666668</v>
      </c>
      <c r="Q83" s="81">
        <v>0</v>
      </c>
      <c r="R83" s="82">
        <f t="shared" si="53"/>
        <v>0</v>
      </c>
      <c r="S83" s="81">
        <v>4.5</v>
      </c>
      <c r="T83" s="83">
        <f t="shared" si="54"/>
        <v>0.15517241379310345</v>
      </c>
      <c r="U83" s="151">
        <v>10</v>
      </c>
      <c r="V83" s="151">
        <v>12</v>
      </c>
      <c r="W83" s="152">
        <f t="shared" si="32"/>
        <v>0.91666666666666663</v>
      </c>
      <c r="X83" s="149">
        <v>18.5</v>
      </c>
      <c r="Y83" s="149">
        <f t="shared" si="33"/>
        <v>0.92500000000000004</v>
      </c>
      <c r="Z83" s="149">
        <v>0</v>
      </c>
      <c r="AA83" s="149">
        <f t="shared" si="34"/>
        <v>0</v>
      </c>
      <c r="AB83" s="160">
        <v>11.2</v>
      </c>
      <c r="AC83" s="159">
        <f t="shared" si="35"/>
        <v>0.93333333333333324</v>
      </c>
      <c r="AD83" s="106">
        <v>0</v>
      </c>
      <c r="AE83" s="106">
        <f t="shared" si="36"/>
        <v>0</v>
      </c>
      <c r="AF83" s="106">
        <v>14.33</v>
      </c>
      <c r="AG83" s="106">
        <f t="shared" si="37"/>
        <v>0.75421052631578944</v>
      </c>
      <c r="AH83" s="180">
        <v>9.33</v>
      </c>
      <c r="AI83" s="181">
        <f t="shared" si="38"/>
        <v>0.77749999999999997</v>
      </c>
      <c r="AJ83" s="184">
        <v>7.56</v>
      </c>
      <c r="AK83" s="184">
        <f t="shared" si="39"/>
        <v>0.58153846153846156</v>
      </c>
      <c r="AL83" s="184">
        <v>0</v>
      </c>
      <c r="AM83" s="184">
        <f t="shared" si="40"/>
        <v>0</v>
      </c>
      <c r="AN83" s="96">
        <v>0</v>
      </c>
      <c r="AO83" s="97">
        <v>0.88000000000000012</v>
      </c>
      <c r="AP83" s="97">
        <v>0</v>
      </c>
      <c r="AQ83" s="97">
        <v>0.93599999999999994</v>
      </c>
      <c r="AR83" s="97">
        <v>0</v>
      </c>
      <c r="AS83" s="97">
        <v>0.99111111111111105</v>
      </c>
      <c r="AT83" s="97">
        <v>0.98000000000000009</v>
      </c>
      <c r="AU83" s="97">
        <v>0</v>
      </c>
      <c r="AV83" s="97">
        <v>0</v>
      </c>
      <c r="AW83" s="97">
        <v>0.96799999999999997</v>
      </c>
      <c r="AX83" s="97">
        <v>0.94</v>
      </c>
      <c r="AY83" s="97">
        <v>0</v>
      </c>
      <c r="AZ83" s="98">
        <v>0.77777777777777779</v>
      </c>
      <c r="BA83" s="98">
        <v>0</v>
      </c>
      <c r="BB83" s="197">
        <f t="shared" si="41"/>
        <v>0.77777777777777779</v>
      </c>
      <c r="BC83" s="198">
        <f t="shared" si="42"/>
        <v>0.90281250000000002</v>
      </c>
      <c r="BD83" s="201">
        <f t="shared" si="43"/>
        <v>0.95196779424615174</v>
      </c>
      <c r="BE83" s="202">
        <v>0.5</v>
      </c>
      <c r="BF83" s="209">
        <v>1</v>
      </c>
      <c r="BG83" s="210"/>
      <c r="BH83" s="211"/>
      <c r="BI83" s="212">
        <v>1</v>
      </c>
      <c r="BJ83" s="225">
        <v>3.1875</v>
      </c>
      <c r="BK83" s="268">
        <v>4.1875</v>
      </c>
      <c r="BL83" s="226" t="s">
        <v>47</v>
      </c>
      <c r="BM83" s="225">
        <v>3.8500000000000005</v>
      </c>
      <c r="BN83" s="201">
        <v>3.8500000000000005</v>
      </c>
      <c r="BO83" s="224" t="s">
        <v>20</v>
      </c>
      <c r="BP83" s="251">
        <f t="shared" si="44"/>
        <v>81.64398652282047</v>
      </c>
      <c r="BQ83" s="250">
        <f t="shared" si="45"/>
        <v>3</v>
      </c>
    </row>
    <row r="84" spans="1:69" ht="23.25">
      <c r="A84" s="133">
        <v>100549186</v>
      </c>
      <c r="B84" s="34">
        <v>11.33</v>
      </c>
      <c r="C84" s="35">
        <v>12</v>
      </c>
      <c r="D84" s="36">
        <f t="shared" si="46"/>
        <v>0.9720833333333333</v>
      </c>
      <c r="E84" s="37">
        <v>0</v>
      </c>
      <c r="F84" s="38">
        <f t="shared" si="47"/>
        <v>0</v>
      </c>
      <c r="G84" s="37">
        <v>15.33</v>
      </c>
      <c r="H84" s="39">
        <f t="shared" si="48"/>
        <v>0.80684210526315792</v>
      </c>
      <c r="I84" s="64">
        <v>12</v>
      </c>
      <c r="J84" s="65">
        <f t="shared" si="49"/>
        <v>1</v>
      </c>
      <c r="K84" s="66">
        <v>13</v>
      </c>
      <c r="L84" s="67">
        <f t="shared" si="50"/>
        <v>0.8125</v>
      </c>
      <c r="M84" s="68">
        <v>0</v>
      </c>
      <c r="N84" s="69">
        <f t="shared" si="51"/>
        <v>0</v>
      </c>
      <c r="O84" s="79">
        <v>12</v>
      </c>
      <c r="P84" s="80">
        <f t="shared" si="52"/>
        <v>1</v>
      </c>
      <c r="Q84" s="81">
        <v>0</v>
      </c>
      <c r="R84" s="82">
        <f t="shared" si="53"/>
        <v>0</v>
      </c>
      <c r="S84" s="81">
        <v>0</v>
      </c>
      <c r="T84" s="83">
        <f t="shared" si="54"/>
        <v>0</v>
      </c>
      <c r="U84" s="151">
        <v>12</v>
      </c>
      <c r="V84" s="151" t="s">
        <v>0</v>
      </c>
      <c r="W84" s="152">
        <f t="shared" si="32"/>
        <v>0.5</v>
      </c>
      <c r="X84" s="149">
        <v>0</v>
      </c>
      <c r="Y84" s="149">
        <f t="shared" si="33"/>
        <v>0</v>
      </c>
      <c r="Z84" s="149">
        <v>26</v>
      </c>
      <c r="AA84" s="149">
        <f t="shared" si="34"/>
        <v>1</v>
      </c>
      <c r="AB84" s="160">
        <v>12</v>
      </c>
      <c r="AC84" s="159">
        <f t="shared" si="35"/>
        <v>1</v>
      </c>
      <c r="AD84" s="106">
        <v>0</v>
      </c>
      <c r="AE84" s="106">
        <f t="shared" si="36"/>
        <v>0</v>
      </c>
      <c r="AF84" s="106">
        <v>16.670000000000002</v>
      </c>
      <c r="AG84" s="106">
        <f t="shared" si="37"/>
        <v>0.87736842105263169</v>
      </c>
      <c r="AH84" s="180">
        <v>12</v>
      </c>
      <c r="AI84" s="181">
        <f t="shared" si="38"/>
        <v>1</v>
      </c>
      <c r="AJ84" s="184">
        <v>0</v>
      </c>
      <c r="AK84" s="184">
        <f t="shared" si="39"/>
        <v>0</v>
      </c>
      <c r="AL84" s="184">
        <v>20</v>
      </c>
      <c r="AM84" s="184">
        <f t="shared" si="40"/>
        <v>1</v>
      </c>
      <c r="AN84" s="96">
        <v>0</v>
      </c>
      <c r="AO84" s="97">
        <v>0.96400000000000008</v>
      </c>
      <c r="AP84" s="97">
        <v>0.96750000000000003</v>
      </c>
      <c r="AQ84" s="97">
        <v>0</v>
      </c>
      <c r="AR84" s="97">
        <v>0</v>
      </c>
      <c r="AS84" s="97">
        <v>0</v>
      </c>
      <c r="AT84" s="97">
        <v>0</v>
      </c>
      <c r="AU84" s="97">
        <v>0.98571428571428577</v>
      </c>
      <c r="AV84" s="97">
        <v>0</v>
      </c>
      <c r="AW84" s="97">
        <v>0.96</v>
      </c>
      <c r="AX84" s="97">
        <v>0</v>
      </c>
      <c r="AY84" s="97">
        <v>0.98833333333333329</v>
      </c>
      <c r="AZ84" s="98">
        <v>0.94444444444444442</v>
      </c>
      <c r="BA84" s="98">
        <v>0</v>
      </c>
      <c r="BB84" s="197">
        <f t="shared" si="41"/>
        <v>0.94444444444444442</v>
      </c>
      <c r="BC84" s="198">
        <f t="shared" si="42"/>
        <v>0.86802083333333335</v>
      </c>
      <c r="BD84" s="201">
        <f t="shared" si="43"/>
        <v>1.1055549707602339</v>
      </c>
      <c r="BE84" s="202">
        <v>0.66666666666666663</v>
      </c>
      <c r="BF84" s="209">
        <v>1</v>
      </c>
      <c r="BG84" s="210">
        <v>1</v>
      </c>
      <c r="BH84" s="211">
        <v>1</v>
      </c>
      <c r="BI84" s="212">
        <v>1</v>
      </c>
      <c r="BJ84" s="225">
        <v>3.979166666666667</v>
      </c>
      <c r="BK84" s="267">
        <v>3.979166666666667</v>
      </c>
      <c r="BL84" s="226" t="s">
        <v>20</v>
      </c>
      <c r="BM84" s="225">
        <v>4.4166666666666661</v>
      </c>
      <c r="BN84" s="227">
        <v>4.9166666666666661</v>
      </c>
      <c r="BO84" s="224" t="s">
        <v>49</v>
      </c>
      <c r="BP84" s="251">
        <f t="shared" si="44"/>
        <v>92.735749269005836</v>
      </c>
      <c r="BQ84" s="250">
        <f t="shared" si="45"/>
        <v>4</v>
      </c>
    </row>
    <row r="85" spans="1:69" ht="23.25">
      <c r="A85" s="133">
        <v>100549270</v>
      </c>
      <c r="B85" s="34">
        <v>12</v>
      </c>
      <c r="C85" s="35">
        <v>12</v>
      </c>
      <c r="D85" s="36">
        <f t="shared" si="46"/>
        <v>1</v>
      </c>
      <c r="E85" s="37">
        <v>0</v>
      </c>
      <c r="F85" s="38">
        <f t="shared" si="47"/>
        <v>0</v>
      </c>
      <c r="G85" s="37">
        <v>19</v>
      </c>
      <c r="H85" s="39">
        <f t="shared" si="48"/>
        <v>1</v>
      </c>
      <c r="I85" s="64">
        <v>12</v>
      </c>
      <c r="J85" s="65">
        <f t="shared" si="49"/>
        <v>1</v>
      </c>
      <c r="K85" s="66">
        <v>16</v>
      </c>
      <c r="L85" s="67">
        <f t="shared" si="50"/>
        <v>1</v>
      </c>
      <c r="M85" s="68">
        <v>0</v>
      </c>
      <c r="N85" s="69">
        <f t="shared" si="51"/>
        <v>0</v>
      </c>
      <c r="O85" s="79">
        <v>12</v>
      </c>
      <c r="P85" s="80">
        <f t="shared" si="52"/>
        <v>1</v>
      </c>
      <c r="Q85" s="81">
        <v>17</v>
      </c>
      <c r="R85" s="82">
        <f t="shared" si="53"/>
        <v>1</v>
      </c>
      <c r="S85" s="81">
        <v>0</v>
      </c>
      <c r="T85" s="83">
        <f t="shared" si="54"/>
        <v>0</v>
      </c>
      <c r="U85" s="151">
        <v>12</v>
      </c>
      <c r="V85" s="151">
        <v>12</v>
      </c>
      <c r="W85" s="152">
        <f t="shared" si="32"/>
        <v>1</v>
      </c>
      <c r="X85" s="149">
        <v>19</v>
      </c>
      <c r="Y85" s="149">
        <f t="shared" si="33"/>
        <v>0.95</v>
      </c>
      <c r="Z85" s="149">
        <v>0</v>
      </c>
      <c r="AA85" s="149">
        <f t="shared" si="34"/>
        <v>0</v>
      </c>
      <c r="AB85" s="160">
        <v>12</v>
      </c>
      <c r="AC85" s="159">
        <f t="shared" si="35"/>
        <v>1</v>
      </c>
      <c r="AD85" s="106">
        <v>13.67</v>
      </c>
      <c r="AE85" s="106">
        <f t="shared" si="36"/>
        <v>0.97642857142857142</v>
      </c>
      <c r="AF85" s="106">
        <v>0</v>
      </c>
      <c r="AG85" s="106">
        <f t="shared" si="37"/>
        <v>0</v>
      </c>
      <c r="AH85" s="180">
        <v>12</v>
      </c>
      <c r="AI85" s="181">
        <f t="shared" si="38"/>
        <v>1</v>
      </c>
      <c r="AJ85" s="184">
        <v>12.67</v>
      </c>
      <c r="AK85" s="184">
        <f t="shared" si="39"/>
        <v>0.97461538461538466</v>
      </c>
      <c r="AL85" s="184">
        <v>0</v>
      </c>
      <c r="AM85" s="184">
        <f t="shared" si="40"/>
        <v>0</v>
      </c>
      <c r="AN85" s="96">
        <v>0</v>
      </c>
      <c r="AO85" s="97">
        <v>0.89399999999999991</v>
      </c>
      <c r="AP85" s="97">
        <v>1</v>
      </c>
      <c r="AQ85" s="97">
        <v>0</v>
      </c>
      <c r="AR85" s="97">
        <v>1</v>
      </c>
      <c r="AS85" s="97">
        <v>0</v>
      </c>
      <c r="AT85" s="97">
        <v>0.99199999999999999</v>
      </c>
      <c r="AU85" s="97">
        <v>0</v>
      </c>
      <c r="AV85" s="97">
        <v>0.91</v>
      </c>
      <c r="AW85" s="97">
        <v>0</v>
      </c>
      <c r="AX85" s="97">
        <v>1</v>
      </c>
      <c r="AY85" s="97">
        <v>0</v>
      </c>
      <c r="AZ85" s="98">
        <v>0.97222222222222221</v>
      </c>
      <c r="BA85" s="98">
        <v>0</v>
      </c>
      <c r="BB85" s="197">
        <f t="shared" si="41"/>
        <v>0.97222222222222221</v>
      </c>
      <c r="BC85" s="198">
        <f t="shared" si="42"/>
        <v>1</v>
      </c>
      <c r="BD85" s="201">
        <f t="shared" si="43"/>
        <v>1.0783658521303259</v>
      </c>
      <c r="BE85" s="202">
        <v>1</v>
      </c>
      <c r="BF85" s="209">
        <v>1</v>
      </c>
      <c r="BG85" s="210">
        <v>1</v>
      </c>
      <c r="BH85" s="211">
        <v>1</v>
      </c>
      <c r="BI85" s="212">
        <v>1</v>
      </c>
      <c r="BJ85" s="225">
        <v>4.520833333333333</v>
      </c>
      <c r="BK85" s="268">
        <v>5</v>
      </c>
      <c r="BL85" s="226" t="s">
        <v>49</v>
      </c>
      <c r="BM85" s="225">
        <v>4.95</v>
      </c>
      <c r="BN85" s="201">
        <v>4.95</v>
      </c>
      <c r="BO85" s="224" t="s">
        <v>20</v>
      </c>
      <c r="BP85" s="251">
        <f t="shared" si="44"/>
        <v>101.34247963659148</v>
      </c>
      <c r="BQ85" s="250">
        <f t="shared" si="45"/>
        <v>5</v>
      </c>
    </row>
    <row r="86" spans="1:69" ht="23.25">
      <c r="A86" s="133">
        <v>100549623</v>
      </c>
      <c r="B86" s="34">
        <v>9</v>
      </c>
      <c r="C86" s="35">
        <v>12</v>
      </c>
      <c r="D86" s="36">
        <f t="shared" si="46"/>
        <v>0.875</v>
      </c>
      <c r="E86" s="37">
        <v>2.33</v>
      </c>
      <c r="F86" s="38">
        <f t="shared" si="47"/>
        <v>0.21181818181818182</v>
      </c>
      <c r="G86" s="37">
        <v>0</v>
      </c>
      <c r="H86" s="39">
        <f t="shared" si="48"/>
        <v>0</v>
      </c>
      <c r="I86" s="64">
        <v>6.47</v>
      </c>
      <c r="J86" s="65">
        <f t="shared" si="49"/>
        <v>0.53916666666666668</v>
      </c>
      <c r="K86" s="66">
        <v>10</v>
      </c>
      <c r="L86" s="67">
        <f t="shared" si="50"/>
        <v>0.625</v>
      </c>
      <c r="M86" s="68">
        <v>0</v>
      </c>
      <c r="N86" s="69">
        <f t="shared" si="51"/>
        <v>0</v>
      </c>
      <c r="O86" s="79">
        <v>11.66</v>
      </c>
      <c r="P86" s="80">
        <f t="shared" si="52"/>
        <v>0.97166666666666668</v>
      </c>
      <c r="Q86" s="81">
        <v>0</v>
      </c>
      <c r="R86" s="82">
        <f t="shared" si="53"/>
        <v>0</v>
      </c>
      <c r="S86" s="81">
        <v>28.33</v>
      </c>
      <c r="T86" s="83">
        <f t="shared" si="54"/>
        <v>0.97689655172413792</v>
      </c>
      <c r="U86" s="151">
        <v>12</v>
      </c>
      <c r="V86" s="151">
        <v>12</v>
      </c>
      <c r="W86" s="152">
        <f t="shared" si="32"/>
        <v>1</v>
      </c>
      <c r="X86" s="149">
        <v>0</v>
      </c>
      <c r="Y86" s="149">
        <f t="shared" si="33"/>
        <v>0</v>
      </c>
      <c r="Z86" s="149">
        <v>24</v>
      </c>
      <c r="AA86" s="149">
        <f t="shared" si="34"/>
        <v>0.92307692307692313</v>
      </c>
      <c r="AB86" s="160">
        <v>12</v>
      </c>
      <c r="AC86" s="159">
        <f t="shared" si="35"/>
        <v>1</v>
      </c>
      <c r="AD86" s="106">
        <v>8</v>
      </c>
      <c r="AE86" s="106">
        <f t="shared" si="36"/>
        <v>0.5714285714285714</v>
      </c>
      <c r="AF86" s="106">
        <v>18.5</v>
      </c>
      <c r="AG86" s="106">
        <f t="shared" si="37"/>
        <v>0.97368421052631582</v>
      </c>
      <c r="AH86" s="180">
        <v>12</v>
      </c>
      <c r="AI86" s="181">
        <f t="shared" si="38"/>
        <v>1</v>
      </c>
      <c r="AJ86" s="170">
        <v>10</v>
      </c>
      <c r="AK86" s="184">
        <f t="shared" si="39"/>
        <v>0.76923076923076927</v>
      </c>
      <c r="AL86" s="184">
        <v>19.670000000000002</v>
      </c>
      <c r="AM86" s="184">
        <f t="shared" si="40"/>
        <v>0.98350000000000004</v>
      </c>
      <c r="AN86" s="96">
        <v>0.96750000000000003</v>
      </c>
      <c r="AO86" s="97">
        <v>0</v>
      </c>
      <c r="AP86" s="97">
        <v>0</v>
      </c>
      <c r="AQ86" s="97">
        <v>0</v>
      </c>
      <c r="AR86" s="97">
        <v>0</v>
      </c>
      <c r="AS86" s="97">
        <v>0.97777777777777786</v>
      </c>
      <c r="AT86" s="97">
        <v>0</v>
      </c>
      <c r="AU86" s="97">
        <v>1</v>
      </c>
      <c r="AV86" s="97">
        <v>0</v>
      </c>
      <c r="AW86" s="97">
        <v>0</v>
      </c>
      <c r="AX86" s="97">
        <v>0</v>
      </c>
      <c r="AY86" s="97">
        <v>0.99333333333333329</v>
      </c>
      <c r="AZ86" s="98">
        <v>0.91666666666666663</v>
      </c>
      <c r="BA86" s="98">
        <v>0.15789473684210525</v>
      </c>
      <c r="BB86" s="197">
        <f t="shared" si="41"/>
        <v>0.9692982456140351</v>
      </c>
      <c r="BC86" s="198">
        <f t="shared" si="42"/>
        <v>0.90760416666666666</v>
      </c>
      <c r="BD86" s="201">
        <f t="shared" si="43"/>
        <v>1.214946639070414</v>
      </c>
      <c r="BE86" s="202">
        <v>0</v>
      </c>
      <c r="BF86" s="209">
        <v>1</v>
      </c>
      <c r="BG86" s="210">
        <v>1</v>
      </c>
      <c r="BH86" s="211">
        <v>1</v>
      </c>
      <c r="BI86" s="212">
        <v>1</v>
      </c>
      <c r="BJ86" s="225">
        <v>3.354166666666667</v>
      </c>
      <c r="BK86" s="267">
        <v>3.354166666666667</v>
      </c>
      <c r="BL86" s="226" t="s">
        <v>20</v>
      </c>
      <c r="BM86" s="225">
        <v>4.4833333333333334</v>
      </c>
      <c r="BN86" s="227">
        <v>4.9833333333333334</v>
      </c>
      <c r="BO86" s="224" t="s">
        <v>49</v>
      </c>
      <c r="BP86" s="251">
        <f t="shared" si="44"/>
        <v>87.339181327637547</v>
      </c>
      <c r="BQ86" s="250">
        <f t="shared" si="45"/>
        <v>4</v>
      </c>
    </row>
    <row r="87" spans="1:69" ht="23.25">
      <c r="A87" s="133">
        <v>100551019</v>
      </c>
      <c r="B87" s="34">
        <v>2.63</v>
      </c>
      <c r="C87" s="35">
        <v>10.050000000000001</v>
      </c>
      <c r="D87" s="36">
        <f t="shared" si="46"/>
        <v>0.52833333333333332</v>
      </c>
      <c r="E87" s="37">
        <v>2</v>
      </c>
      <c r="F87" s="38">
        <f t="shared" si="47"/>
        <v>0.18181818181818182</v>
      </c>
      <c r="G87" s="37">
        <v>0</v>
      </c>
      <c r="H87" s="39">
        <f t="shared" si="48"/>
        <v>0</v>
      </c>
      <c r="I87" s="64">
        <v>6.44</v>
      </c>
      <c r="J87" s="65">
        <f t="shared" si="49"/>
        <v>0.53666666666666674</v>
      </c>
      <c r="K87" s="66">
        <v>0</v>
      </c>
      <c r="L87" s="67">
        <f t="shared" si="50"/>
        <v>0</v>
      </c>
      <c r="M87" s="68">
        <v>18.559999999999999</v>
      </c>
      <c r="N87" s="69">
        <f t="shared" si="51"/>
        <v>0.92799999999999994</v>
      </c>
      <c r="O87" s="79">
        <v>3.32</v>
      </c>
      <c r="P87" s="80">
        <f t="shared" si="52"/>
        <v>0.27666666666666667</v>
      </c>
      <c r="Q87" s="81">
        <v>17</v>
      </c>
      <c r="R87" s="82">
        <f t="shared" si="53"/>
        <v>1</v>
      </c>
      <c r="S87" s="81">
        <v>0</v>
      </c>
      <c r="T87" s="83">
        <f t="shared" si="54"/>
        <v>0</v>
      </c>
      <c r="U87" s="151">
        <v>9</v>
      </c>
      <c r="V87" s="151">
        <v>11.83</v>
      </c>
      <c r="W87" s="152">
        <f t="shared" si="32"/>
        <v>0.86791666666666656</v>
      </c>
      <c r="X87" s="149">
        <v>0</v>
      </c>
      <c r="Y87" s="149">
        <f t="shared" si="33"/>
        <v>0</v>
      </c>
      <c r="Z87" s="149">
        <v>12.67</v>
      </c>
      <c r="AA87" s="149">
        <f t="shared" si="34"/>
        <v>0.48730769230769233</v>
      </c>
      <c r="AB87" s="160">
        <v>12</v>
      </c>
      <c r="AC87" s="159">
        <f t="shared" si="35"/>
        <v>1</v>
      </c>
      <c r="AD87" s="106">
        <v>0</v>
      </c>
      <c r="AE87" s="106">
        <f t="shared" si="36"/>
        <v>0</v>
      </c>
      <c r="AF87" s="106">
        <v>11.11</v>
      </c>
      <c r="AG87" s="106">
        <f t="shared" si="37"/>
        <v>0.58473684210526311</v>
      </c>
      <c r="AH87" s="180">
        <v>11.54</v>
      </c>
      <c r="AI87" s="181">
        <f t="shared" si="38"/>
        <v>0.96166666666666656</v>
      </c>
      <c r="AJ87" s="184">
        <v>8</v>
      </c>
      <c r="AK87" s="184">
        <f t="shared" si="39"/>
        <v>0.61538461538461542</v>
      </c>
      <c r="AL87" s="184">
        <v>0</v>
      </c>
      <c r="AM87" s="184">
        <f t="shared" si="40"/>
        <v>0</v>
      </c>
      <c r="AN87" s="96">
        <v>0.97750000000000004</v>
      </c>
      <c r="AO87" s="97">
        <v>0</v>
      </c>
      <c r="AP87" s="97">
        <v>0</v>
      </c>
      <c r="AQ87" s="97">
        <v>0.92799999999999994</v>
      </c>
      <c r="AR87" s="97">
        <v>0</v>
      </c>
      <c r="AS87" s="97">
        <v>0</v>
      </c>
      <c r="AT87" s="97">
        <v>0</v>
      </c>
      <c r="AU87" s="97">
        <v>1</v>
      </c>
      <c r="AV87" s="97">
        <v>0</v>
      </c>
      <c r="AW87" s="97">
        <v>0.93800000000000006</v>
      </c>
      <c r="AX87" s="97">
        <v>0.98499999999999999</v>
      </c>
      <c r="AY87" s="97">
        <v>0</v>
      </c>
      <c r="AZ87" s="98">
        <v>0.5</v>
      </c>
      <c r="BA87" s="98">
        <v>0.86842105263157898</v>
      </c>
      <c r="BB87" s="197">
        <f t="shared" si="41"/>
        <v>0.78947368421052633</v>
      </c>
      <c r="BC87" s="198">
        <f t="shared" si="42"/>
        <v>0.69593749999999999</v>
      </c>
      <c r="BD87" s="201">
        <f t="shared" si="43"/>
        <v>0.86606722334682862</v>
      </c>
      <c r="BE87" s="202">
        <v>0.5</v>
      </c>
      <c r="BF87" s="209">
        <v>1</v>
      </c>
      <c r="BG87" s="210">
        <v>1</v>
      </c>
      <c r="BH87" s="211">
        <v>1</v>
      </c>
      <c r="BI87" s="212">
        <v>1</v>
      </c>
      <c r="BJ87" s="225">
        <v>1.7708333333333333</v>
      </c>
      <c r="BK87" s="268">
        <v>3.270833333333333</v>
      </c>
      <c r="BL87" s="224" t="s">
        <v>47</v>
      </c>
      <c r="BM87" s="225">
        <v>1.95</v>
      </c>
      <c r="BN87" s="227">
        <v>3.95</v>
      </c>
      <c r="BO87" s="224" t="s">
        <v>47</v>
      </c>
      <c r="BP87" s="251">
        <f t="shared" si="44"/>
        <v>74.336494180161935</v>
      </c>
      <c r="BQ87" s="250">
        <f t="shared" si="45"/>
        <v>3</v>
      </c>
    </row>
    <row r="88" spans="1:69" ht="23.25">
      <c r="A88" s="133">
        <v>100553680</v>
      </c>
      <c r="B88" s="34">
        <v>9.67</v>
      </c>
      <c r="C88" s="35">
        <v>12</v>
      </c>
      <c r="D88" s="36">
        <f t="shared" si="46"/>
        <v>0.9029166666666667</v>
      </c>
      <c r="E88" s="37">
        <v>7.33</v>
      </c>
      <c r="F88" s="38">
        <f t="shared" si="47"/>
        <v>0.66636363636363638</v>
      </c>
      <c r="G88" s="37">
        <v>0</v>
      </c>
      <c r="H88" s="39">
        <f t="shared" si="48"/>
        <v>0</v>
      </c>
      <c r="I88" s="64">
        <v>12</v>
      </c>
      <c r="J88" s="65">
        <f t="shared" si="49"/>
        <v>1</v>
      </c>
      <c r="K88" s="66">
        <v>7.67</v>
      </c>
      <c r="L88" s="67">
        <f t="shared" si="50"/>
        <v>0.479375</v>
      </c>
      <c r="M88" s="68">
        <v>0</v>
      </c>
      <c r="N88" s="69">
        <f t="shared" si="51"/>
        <v>0</v>
      </c>
      <c r="O88" s="79">
        <v>9.51</v>
      </c>
      <c r="P88" s="80">
        <f t="shared" si="52"/>
        <v>0.79249999999999998</v>
      </c>
      <c r="Q88" s="81">
        <v>14.67</v>
      </c>
      <c r="R88" s="82">
        <f t="shared" si="53"/>
        <v>0.86294117647058821</v>
      </c>
      <c r="S88" s="81">
        <v>0</v>
      </c>
      <c r="T88" s="83">
        <f t="shared" si="54"/>
        <v>0</v>
      </c>
      <c r="U88" s="151">
        <v>12</v>
      </c>
      <c r="V88" s="151">
        <v>10.52</v>
      </c>
      <c r="W88" s="152">
        <f t="shared" si="32"/>
        <v>0.93833333333333335</v>
      </c>
      <c r="X88" s="149">
        <v>5.44</v>
      </c>
      <c r="Y88" s="149">
        <f t="shared" si="33"/>
        <v>0.27200000000000002</v>
      </c>
      <c r="Z88" s="149">
        <v>0</v>
      </c>
      <c r="AA88" s="149">
        <f t="shared" si="34"/>
        <v>0</v>
      </c>
      <c r="AB88" s="160">
        <v>12</v>
      </c>
      <c r="AC88" s="159">
        <f t="shared" si="35"/>
        <v>1</v>
      </c>
      <c r="AD88" s="106">
        <v>6.67</v>
      </c>
      <c r="AE88" s="106">
        <f t="shared" si="36"/>
        <v>0.47642857142857142</v>
      </c>
      <c r="AF88" s="106">
        <v>0</v>
      </c>
      <c r="AG88" s="106">
        <f t="shared" si="37"/>
        <v>0</v>
      </c>
      <c r="AH88" s="180">
        <v>12</v>
      </c>
      <c r="AI88" s="181">
        <f t="shared" si="38"/>
        <v>1</v>
      </c>
      <c r="AJ88" s="184">
        <v>5</v>
      </c>
      <c r="AK88" s="184">
        <f t="shared" si="39"/>
        <v>0.38461538461538464</v>
      </c>
      <c r="AL88" s="184">
        <v>0</v>
      </c>
      <c r="AM88" s="184">
        <f t="shared" si="40"/>
        <v>0</v>
      </c>
      <c r="AN88" s="96">
        <v>1</v>
      </c>
      <c r="AO88" s="97">
        <v>0</v>
      </c>
      <c r="AP88" s="97">
        <v>0.95750000000000002</v>
      </c>
      <c r="AQ88" s="97">
        <v>0</v>
      </c>
      <c r="AR88" s="97">
        <v>1</v>
      </c>
      <c r="AS88" s="97">
        <v>0</v>
      </c>
      <c r="AT88" s="97">
        <v>0.9880000000000001</v>
      </c>
      <c r="AU88" s="97">
        <v>0</v>
      </c>
      <c r="AV88" s="97">
        <v>0.98250000000000004</v>
      </c>
      <c r="AW88" s="97">
        <v>0</v>
      </c>
      <c r="AX88" s="97">
        <v>0.9425</v>
      </c>
      <c r="AY88" s="97">
        <v>0</v>
      </c>
      <c r="AZ88" s="98">
        <v>1</v>
      </c>
      <c r="BA88" s="98">
        <v>7.8947368421052627E-2</v>
      </c>
      <c r="BB88" s="197">
        <f t="shared" si="41"/>
        <v>1</v>
      </c>
      <c r="BC88" s="198">
        <f t="shared" si="42"/>
        <v>0.93437500000000007</v>
      </c>
      <c r="BD88" s="201">
        <f t="shared" si="43"/>
        <v>0.67530220081453629</v>
      </c>
      <c r="BE88" s="202">
        <v>0.83333333333333326</v>
      </c>
      <c r="BF88" s="209">
        <v>1</v>
      </c>
      <c r="BG88" s="210">
        <v>1</v>
      </c>
      <c r="BH88" s="211">
        <v>1</v>
      </c>
      <c r="BI88" s="212">
        <v>1</v>
      </c>
      <c r="BJ88" s="225">
        <v>3.25</v>
      </c>
      <c r="BK88" s="268">
        <v>3.75</v>
      </c>
      <c r="BL88" s="226" t="s">
        <v>49</v>
      </c>
      <c r="BM88" s="225">
        <v>3.3</v>
      </c>
      <c r="BN88" s="227">
        <v>3.8</v>
      </c>
      <c r="BO88" s="224" t="s">
        <v>49</v>
      </c>
      <c r="BP88" s="251">
        <f t="shared" si="44"/>
        <v>79.759638353696744</v>
      </c>
      <c r="BQ88" s="250">
        <f t="shared" si="45"/>
        <v>3</v>
      </c>
    </row>
    <row r="89" spans="1:69" ht="15">
      <c r="A89" s="133">
        <v>100554032</v>
      </c>
      <c r="B89" s="34">
        <v>12</v>
      </c>
      <c r="C89" s="35">
        <v>12</v>
      </c>
      <c r="D89" s="36">
        <f t="shared" si="46"/>
        <v>1</v>
      </c>
      <c r="E89" s="37">
        <v>0</v>
      </c>
      <c r="F89" s="38">
        <f t="shared" si="47"/>
        <v>0</v>
      </c>
      <c r="G89" s="37">
        <v>8</v>
      </c>
      <c r="H89" s="39">
        <f t="shared" si="48"/>
        <v>0.42105263157894735</v>
      </c>
      <c r="I89" s="64">
        <v>11.5</v>
      </c>
      <c r="J89" s="65">
        <f t="shared" si="49"/>
        <v>0.95833333333333337</v>
      </c>
      <c r="K89" s="66">
        <v>8.5</v>
      </c>
      <c r="L89" s="67">
        <f t="shared" si="50"/>
        <v>0.53125</v>
      </c>
      <c r="M89" s="68">
        <v>0</v>
      </c>
      <c r="N89" s="69">
        <f t="shared" si="51"/>
        <v>0</v>
      </c>
      <c r="O89" s="79">
        <v>11.45</v>
      </c>
      <c r="P89" s="80">
        <f t="shared" si="52"/>
        <v>0.95416666666666661</v>
      </c>
      <c r="Q89" s="81">
        <v>0</v>
      </c>
      <c r="R89" s="82">
        <f t="shared" si="53"/>
        <v>0</v>
      </c>
      <c r="S89" s="81">
        <v>0</v>
      </c>
      <c r="T89" s="83">
        <f t="shared" si="54"/>
        <v>0</v>
      </c>
      <c r="U89" s="151" t="s">
        <v>0</v>
      </c>
      <c r="V89" s="151" t="s">
        <v>0</v>
      </c>
      <c r="W89" s="152">
        <f t="shared" si="32"/>
        <v>0</v>
      </c>
      <c r="X89" s="149">
        <v>8.5</v>
      </c>
      <c r="Y89" s="149">
        <f t="shared" si="33"/>
        <v>0.42499999999999999</v>
      </c>
      <c r="Z89" s="149">
        <v>0</v>
      </c>
      <c r="AA89" s="149">
        <f t="shared" si="34"/>
        <v>0</v>
      </c>
      <c r="AB89" s="160" t="s">
        <v>0</v>
      </c>
      <c r="AC89" s="159">
        <f t="shared" si="35"/>
        <v>0</v>
      </c>
      <c r="AD89" s="106">
        <v>0</v>
      </c>
      <c r="AE89" s="106">
        <f t="shared" si="36"/>
        <v>0</v>
      </c>
      <c r="AF89" s="106">
        <v>0</v>
      </c>
      <c r="AG89" s="106">
        <f t="shared" si="37"/>
        <v>0</v>
      </c>
      <c r="AH89" s="180">
        <v>0</v>
      </c>
      <c r="AI89" s="181">
        <f t="shared" si="38"/>
        <v>0</v>
      </c>
      <c r="AJ89" s="184">
        <v>0</v>
      </c>
      <c r="AK89" s="184">
        <f t="shared" si="39"/>
        <v>0</v>
      </c>
      <c r="AL89" s="184">
        <v>0</v>
      </c>
      <c r="AM89" s="184">
        <f t="shared" si="40"/>
        <v>0</v>
      </c>
      <c r="AN89" s="96">
        <v>0</v>
      </c>
      <c r="AO89" s="97">
        <v>0.95</v>
      </c>
      <c r="AP89" s="97">
        <v>0</v>
      </c>
      <c r="AQ89" s="97">
        <v>0</v>
      </c>
      <c r="AR89" s="97">
        <v>0</v>
      </c>
      <c r="AS89" s="97">
        <v>0</v>
      </c>
      <c r="AT89" s="97">
        <v>0.99399999999999999</v>
      </c>
      <c r="AU89" s="97">
        <v>0</v>
      </c>
      <c r="AV89" s="97">
        <v>0</v>
      </c>
      <c r="AW89" s="97">
        <v>0</v>
      </c>
      <c r="AX89" s="97">
        <v>0</v>
      </c>
      <c r="AY89" s="97">
        <v>0</v>
      </c>
      <c r="AZ89" s="98">
        <v>0.77777777777777779</v>
      </c>
      <c r="BA89" s="98">
        <v>0.14473684210526316</v>
      </c>
      <c r="BB89" s="197">
        <f t="shared" si="41"/>
        <v>0.82602339181286555</v>
      </c>
      <c r="BC89" s="198">
        <f t="shared" si="42"/>
        <v>0.48906250000000001</v>
      </c>
      <c r="BD89" s="201">
        <f t="shared" si="43"/>
        <v>0.32338212719298243</v>
      </c>
      <c r="BE89" s="202">
        <v>0</v>
      </c>
      <c r="BF89" s="209">
        <v>1</v>
      </c>
      <c r="BG89" s="210"/>
      <c r="BH89" s="211"/>
      <c r="BI89" s="212"/>
      <c r="BJ89" s="225">
        <v>2.3541666666666665</v>
      </c>
      <c r="BK89" s="267">
        <v>2.3541666666666665</v>
      </c>
      <c r="BL89" s="226" t="s">
        <v>20</v>
      </c>
      <c r="BM89" s="225">
        <v>1.35</v>
      </c>
      <c r="BN89" s="201">
        <v>1.35</v>
      </c>
      <c r="BO89" s="224" t="s">
        <v>20</v>
      </c>
      <c r="BP89" s="251">
        <f t="shared" si="44"/>
        <v>40.18219572368421</v>
      </c>
      <c r="BQ89" s="250">
        <f t="shared" si="45"/>
        <v>0</v>
      </c>
    </row>
    <row r="90" spans="1:69" ht="23.25">
      <c r="A90" s="133">
        <v>100555361</v>
      </c>
      <c r="B90" s="34">
        <v>11.33</v>
      </c>
      <c r="C90" s="35">
        <v>12</v>
      </c>
      <c r="D90" s="36">
        <f t="shared" si="46"/>
        <v>0.9720833333333333</v>
      </c>
      <c r="E90" s="37">
        <v>10.33</v>
      </c>
      <c r="F90" s="38">
        <f t="shared" si="47"/>
        <v>0.93909090909090909</v>
      </c>
      <c r="G90" s="37">
        <v>0</v>
      </c>
      <c r="H90" s="39">
        <f t="shared" si="48"/>
        <v>0</v>
      </c>
      <c r="I90" s="64">
        <v>10.33</v>
      </c>
      <c r="J90" s="65">
        <f t="shared" si="49"/>
        <v>0.86083333333333334</v>
      </c>
      <c r="K90" s="66">
        <v>0</v>
      </c>
      <c r="L90" s="67">
        <f t="shared" si="50"/>
        <v>0</v>
      </c>
      <c r="M90" s="68">
        <v>19.329999999999998</v>
      </c>
      <c r="N90" s="69">
        <f t="shared" si="51"/>
        <v>0.96649999999999991</v>
      </c>
      <c r="O90" s="79">
        <v>11.45</v>
      </c>
      <c r="P90" s="80">
        <f t="shared" si="52"/>
        <v>0.95416666666666661</v>
      </c>
      <c r="Q90" s="81">
        <v>16</v>
      </c>
      <c r="R90" s="82">
        <f t="shared" si="53"/>
        <v>0.94117647058823528</v>
      </c>
      <c r="S90" s="81">
        <v>0</v>
      </c>
      <c r="T90" s="83">
        <f t="shared" si="54"/>
        <v>0</v>
      </c>
      <c r="U90" s="151">
        <v>12</v>
      </c>
      <c r="V90" s="151">
        <v>12</v>
      </c>
      <c r="W90" s="152">
        <f t="shared" si="32"/>
        <v>1</v>
      </c>
      <c r="X90" s="149">
        <v>18.329999999999998</v>
      </c>
      <c r="Y90" s="149">
        <f t="shared" si="33"/>
        <v>0.91649999999999987</v>
      </c>
      <c r="Z90" s="149">
        <v>0</v>
      </c>
      <c r="AA90" s="149">
        <f t="shared" si="34"/>
        <v>0</v>
      </c>
      <c r="AB90" s="160">
        <v>9.6</v>
      </c>
      <c r="AC90" s="159">
        <f t="shared" si="35"/>
        <v>0.79999999999999993</v>
      </c>
      <c r="AD90" s="106">
        <v>12</v>
      </c>
      <c r="AE90" s="106">
        <f t="shared" si="36"/>
        <v>0.8571428571428571</v>
      </c>
      <c r="AF90" s="106">
        <v>0</v>
      </c>
      <c r="AG90" s="106">
        <f t="shared" si="37"/>
        <v>0</v>
      </c>
      <c r="AH90" s="180">
        <v>7.95</v>
      </c>
      <c r="AI90" s="181">
        <f t="shared" si="38"/>
        <v>0.66249999999999998</v>
      </c>
      <c r="AJ90" s="184">
        <v>13</v>
      </c>
      <c r="AK90" s="184">
        <f t="shared" si="39"/>
        <v>1</v>
      </c>
      <c r="AL90" s="184">
        <v>0</v>
      </c>
      <c r="AM90" s="184">
        <f t="shared" si="40"/>
        <v>0</v>
      </c>
      <c r="AN90" s="96">
        <v>0.92500000000000004</v>
      </c>
      <c r="AO90" s="97">
        <v>0</v>
      </c>
      <c r="AP90" s="97">
        <v>0</v>
      </c>
      <c r="AQ90" s="97">
        <v>1</v>
      </c>
      <c r="AR90" s="97">
        <v>0.97599999999999998</v>
      </c>
      <c r="AS90" s="97">
        <v>0</v>
      </c>
      <c r="AT90" s="97">
        <v>0.97</v>
      </c>
      <c r="AU90" s="97">
        <v>0</v>
      </c>
      <c r="AV90" s="97">
        <v>0.95</v>
      </c>
      <c r="AW90" s="97">
        <v>0</v>
      </c>
      <c r="AX90" s="97">
        <v>1</v>
      </c>
      <c r="AY90" s="97">
        <v>0</v>
      </c>
      <c r="AZ90" s="98">
        <v>1</v>
      </c>
      <c r="BA90" s="98">
        <v>0.59210526315789469</v>
      </c>
      <c r="BB90" s="197">
        <f t="shared" si="41"/>
        <v>1</v>
      </c>
      <c r="BC90" s="198">
        <f t="shared" si="42"/>
        <v>0.90270833333333333</v>
      </c>
      <c r="BD90" s="201">
        <f t="shared" si="43"/>
        <v>0.99446785714285713</v>
      </c>
      <c r="BE90" s="202">
        <v>1</v>
      </c>
      <c r="BF90" s="209">
        <v>1</v>
      </c>
      <c r="BG90" s="210"/>
      <c r="BH90" s="211">
        <v>1</v>
      </c>
      <c r="BI90" s="212">
        <v>1</v>
      </c>
      <c r="BJ90" s="225">
        <v>4.4375</v>
      </c>
      <c r="BK90" s="268">
        <v>4.9375</v>
      </c>
      <c r="BL90" s="226" t="s">
        <v>49</v>
      </c>
      <c r="BM90" s="225">
        <v>4.6499999999999995</v>
      </c>
      <c r="BN90" s="201">
        <v>4.6499999999999995</v>
      </c>
      <c r="BO90" s="224" t="s">
        <v>20</v>
      </c>
      <c r="BP90" s="251">
        <f t="shared" si="44"/>
        <v>97.238779761904752</v>
      </c>
      <c r="BQ90" s="250">
        <f t="shared" si="45"/>
        <v>5</v>
      </c>
    </row>
    <row r="91" spans="1:69" ht="34.5">
      <c r="A91" s="133">
        <v>100555688</v>
      </c>
      <c r="B91" s="34">
        <v>12</v>
      </c>
      <c r="C91" s="35">
        <v>12</v>
      </c>
      <c r="D91" s="36">
        <f t="shared" si="46"/>
        <v>1</v>
      </c>
      <c r="E91" s="37">
        <v>9</v>
      </c>
      <c r="F91" s="38">
        <f t="shared" si="47"/>
        <v>0.81818181818181823</v>
      </c>
      <c r="G91" s="37">
        <v>0</v>
      </c>
      <c r="H91" s="39">
        <f t="shared" si="48"/>
        <v>0</v>
      </c>
      <c r="I91" s="64">
        <v>12</v>
      </c>
      <c r="J91" s="65">
        <f t="shared" si="49"/>
        <v>1</v>
      </c>
      <c r="K91" s="66">
        <v>0</v>
      </c>
      <c r="L91" s="67">
        <f t="shared" si="50"/>
        <v>0</v>
      </c>
      <c r="M91" s="68">
        <v>14</v>
      </c>
      <c r="N91" s="69">
        <f t="shared" si="51"/>
        <v>0.7</v>
      </c>
      <c r="O91" s="79">
        <v>8.07</v>
      </c>
      <c r="P91" s="80">
        <f t="shared" si="52"/>
        <v>0.67249999999999999</v>
      </c>
      <c r="Q91" s="81">
        <v>16</v>
      </c>
      <c r="R91" s="82">
        <f t="shared" si="53"/>
        <v>0.94117647058823528</v>
      </c>
      <c r="S91" s="81">
        <v>0</v>
      </c>
      <c r="T91" s="83">
        <f t="shared" si="54"/>
        <v>0</v>
      </c>
      <c r="U91" s="151">
        <v>10</v>
      </c>
      <c r="V91" s="151">
        <v>8.14</v>
      </c>
      <c r="W91" s="152">
        <f t="shared" si="32"/>
        <v>0.75583333333333336</v>
      </c>
      <c r="X91" s="149">
        <v>19.670000000000002</v>
      </c>
      <c r="Y91" s="149">
        <f t="shared" si="33"/>
        <v>0.98350000000000004</v>
      </c>
      <c r="Z91" s="149">
        <v>0</v>
      </c>
      <c r="AA91" s="149">
        <f t="shared" si="34"/>
        <v>0</v>
      </c>
      <c r="AB91" s="160">
        <v>9.27</v>
      </c>
      <c r="AC91" s="159">
        <f t="shared" si="35"/>
        <v>0.77249999999999996</v>
      </c>
      <c r="AD91" s="106">
        <v>8.5</v>
      </c>
      <c r="AE91" s="106">
        <f t="shared" si="36"/>
        <v>0.6071428571428571</v>
      </c>
      <c r="AF91" s="106">
        <v>0</v>
      </c>
      <c r="AG91" s="106">
        <f t="shared" si="37"/>
        <v>0</v>
      </c>
      <c r="AH91" s="180">
        <v>8.49</v>
      </c>
      <c r="AI91" s="181">
        <f t="shared" si="38"/>
        <v>0.70750000000000002</v>
      </c>
      <c r="AJ91" s="184">
        <v>11.67</v>
      </c>
      <c r="AK91" s="184">
        <f t="shared" si="39"/>
        <v>0.89769230769230768</v>
      </c>
      <c r="AL91" s="184">
        <v>0</v>
      </c>
      <c r="AM91" s="184">
        <f t="shared" si="40"/>
        <v>0</v>
      </c>
      <c r="AN91" s="96">
        <v>0.84499999999999997</v>
      </c>
      <c r="AO91" s="97">
        <v>0</v>
      </c>
      <c r="AP91" s="97">
        <v>0</v>
      </c>
      <c r="AQ91" s="97">
        <v>0.95799999999999996</v>
      </c>
      <c r="AR91" s="97">
        <v>0.96</v>
      </c>
      <c r="AS91" s="97">
        <v>0</v>
      </c>
      <c r="AT91" s="97">
        <v>1</v>
      </c>
      <c r="AU91" s="97">
        <v>0</v>
      </c>
      <c r="AV91" s="97">
        <v>0</v>
      </c>
      <c r="AW91" s="97">
        <v>0</v>
      </c>
      <c r="AX91" s="97">
        <v>0.97750000000000004</v>
      </c>
      <c r="AY91" s="97">
        <v>0</v>
      </c>
      <c r="AZ91" s="98">
        <v>1</v>
      </c>
      <c r="BA91" s="98">
        <v>3.9473684210526314E-2</v>
      </c>
      <c r="BB91" s="197">
        <f t="shared" si="41"/>
        <v>1</v>
      </c>
      <c r="BC91" s="198">
        <f t="shared" si="42"/>
        <v>0.83302083333333332</v>
      </c>
      <c r="BD91" s="201">
        <f t="shared" si="43"/>
        <v>0.85940119047619046</v>
      </c>
      <c r="BE91" s="202">
        <v>0.5</v>
      </c>
      <c r="BF91" s="209">
        <v>1</v>
      </c>
      <c r="BG91" s="210"/>
      <c r="BH91" s="211">
        <v>1</v>
      </c>
      <c r="BI91" s="212">
        <v>1</v>
      </c>
      <c r="BJ91" s="225">
        <v>4.770833333333333</v>
      </c>
      <c r="BK91" s="268">
        <v>4.270833333333333</v>
      </c>
      <c r="BL91" s="224" t="s">
        <v>48</v>
      </c>
      <c r="BM91" s="225">
        <v>4.3</v>
      </c>
      <c r="BN91" s="201">
        <v>4.3</v>
      </c>
      <c r="BO91" s="224" t="s">
        <v>20</v>
      </c>
      <c r="BP91" s="251">
        <f t="shared" si="44"/>
        <v>84.098571428571432</v>
      </c>
      <c r="BQ91" s="250">
        <f t="shared" si="45"/>
        <v>3</v>
      </c>
    </row>
    <row r="92" spans="1:69" ht="15">
      <c r="A92" s="133">
        <v>100565490</v>
      </c>
      <c r="B92" s="34">
        <v>12</v>
      </c>
      <c r="C92" s="35">
        <v>12</v>
      </c>
      <c r="D92" s="36">
        <f t="shared" si="46"/>
        <v>1</v>
      </c>
      <c r="E92" s="37">
        <v>0</v>
      </c>
      <c r="F92" s="38">
        <f t="shared" si="47"/>
        <v>0</v>
      </c>
      <c r="G92" s="37">
        <v>18.329999999999998</v>
      </c>
      <c r="H92" s="39">
        <f t="shared" si="48"/>
        <v>0.96473684210526311</v>
      </c>
      <c r="I92" s="64">
        <v>12</v>
      </c>
      <c r="J92" s="65">
        <f t="shared" si="49"/>
        <v>1</v>
      </c>
      <c r="K92" s="66">
        <v>15.33</v>
      </c>
      <c r="L92" s="67">
        <f t="shared" si="50"/>
        <v>0.958125</v>
      </c>
      <c r="M92" s="68">
        <v>0</v>
      </c>
      <c r="N92" s="69">
        <f t="shared" si="51"/>
        <v>0</v>
      </c>
      <c r="O92" s="79">
        <v>12</v>
      </c>
      <c r="P92" s="80">
        <f t="shared" si="52"/>
        <v>1</v>
      </c>
      <c r="Q92" s="81">
        <v>17</v>
      </c>
      <c r="R92" s="82">
        <f t="shared" si="53"/>
        <v>1</v>
      </c>
      <c r="S92" s="81">
        <v>0</v>
      </c>
      <c r="T92" s="83">
        <f t="shared" si="54"/>
        <v>0</v>
      </c>
      <c r="U92" s="151">
        <v>12</v>
      </c>
      <c r="V92" s="151">
        <v>12</v>
      </c>
      <c r="W92" s="152">
        <f t="shared" si="32"/>
        <v>1</v>
      </c>
      <c r="X92" s="149">
        <v>20</v>
      </c>
      <c r="Y92" s="149">
        <f t="shared" si="33"/>
        <v>1</v>
      </c>
      <c r="Z92" s="149">
        <v>0</v>
      </c>
      <c r="AA92" s="149">
        <f t="shared" si="34"/>
        <v>0</v>
      </c>
      <c r="AB92" s="160">
        <v>12</v>
      </c>
      <c r="AC92" s="159">
        <f t="shared" si="35"/>
        <v>1</v>
      </c>
      <c r="AD92" s="106">
        <v>0</v>
      </c>
      <c r="AE92" s="106">
        <f t="shared" si="36"/>
        <v>0</v>
      </c>
      <c r="AF92" s="106">
        <v>18</v>
      </c>
      <c r="AG92" s="106">
        <f t="shared" si="37"/>
        <v>0.94736842105263153</v>
      </c>
      <c r="AH92" s="180">
        <v>12</v>
      </c>
      <c r="AI92" s="181">
        <f t="shared" si="38"/>
        <v>1</v>
      </c>
      <c r="AJ92" s="184">
        <v>13</v>
      </c>
      <c r="AK92" s="184">
        <f t="shared" si="39"/>
        <v>1</v>
      </c>
      <c r="AL92" s="184">
        <v>0</v>
      </c>
      <c r="AM92" s="184">
        <f t="shared" si="40"/>
        <v>0</v>
      </c>
      <c r="AN92" s="96">
        <v>0</v>
      </c>
      <c r="AO92" s="97">
        <v>0.97200000000000009</v>
      </c>
      <c r="AP92" s="97">
        <v>0.98250000000000004</v>
      </c>
      <c r="AQ92" s="97">
        <v>0</v>
      </c>
      <c r="AR92" s="97">
        <v>0.97599999999999998</v>
      </c>
      <c r="AS92" s="97">
        <v>0</v>
      </c>
      <c r="AT92" s="97">
        <v>1</v>
      </c>
      <c r="AU92" s="97">
        <v>0</v>
      </c>
      <c r="AV92" s="97">
        <v>0</v>
      </c>
      <c r="AW92" s="97">
        <v>0.91600000000000004</v>
      </c>
      <c r="AX92" s="97">
        <v>1</v>
      </c>
      <c r="AY92" s="97">
        <v>0</v>
      </c>
      <c r="AZ92" s="98">
        <v>1</v>
      </c>
      <c r="BA92" s="98">
        <v>0</v>
      </c>
      <c r="BB92" s="197">
        <f t="shared" si="41"/>
        <v>1</v>
      </c>
      <c r="BC92" s="198">
        <f t="shared" si="42"/>
        <v>1</v>
      </c>
      <c r="BD92" s="201">
        <f t="shared" si="43"/>
        <v>1.1377882127192982</v>
      </c>
      <c r="BE92" s="202">
        <v>1</v>
      </c>
      <c r="BF92" s="209">
        <v>1</v>
      </c>
      <c r="BG92" s="210">
        <v>1</v>
      </c>
      <c r="BH92" s="211">
        <v>1</v>
      </c>
      <c r="BI92" s="212">
        <v>1</v>
      </c>
      <c r="BJ92" s="225">
        <v>4.7708333333333339</v>
      </c>
      <c r="BK92" s="267">
        <v>4.7708333333333339</v>
      </c>
      <c r="BL92" s="226" t="s">
        <v>20</v>
      </c>
      <c r="BM92" s="225">
        <v>4.95</v>
      </c>
      <c r="BN92" s="201">
        <v>4.95</v>
      </c>
      <c r="BO92" s="224" t="s">
        <v>20</v>
      </c>
      <c r="BP92" s="251">
        <f t="shared" si="44"/>
        <v>102.32803865131579</v>
      </c>
      <c r="BQ92" s="250">
        <f t="shared" si="45"/>
        <v>5</v>
      </c>
    </row>
    <row r="93" spans="1:69" ht="23.25">
      <c r="A93" s="133">
        <v>100565513</v>
      </c>
      <c r="B93" s="34">
        <v>12</v>
      </c>
      <c r="C93" s="35">
        <v>11.26</v>
      </c>
      <c r="D93" s="36">
        <f t="shared" si="46"/>
        <v>0.96916666666666662</v>
      </c>
      <c r="E93" s="37">
        <v>0</v>
      </c>
      <c r="F93" s="38">
        <f t="shared" si="47"/>
        <v>0</v>
      </c>
      <c r="G93" s="37">
        <v>17</v>
      </c>
      <c r="H93" s="39">
        <f t="shared" si="48"/>
        <v>0.89473684210526316</v>
      </c>
      <c r="I93" s="64">
        <v>12</v>
      </c>
      <c r="J93" s="65">
        <f t="shared" si="49"/>
        <v>1</v>
      </c>
      <c r="K93" s="66">
        <v>0</v>
      </c>
      <c r="L93" s="67">
        <f t="shared" si="50"/>
        <v>0</v>
      </c>
      <c r="M93" s="68">
        <v>19.670000000000002</v>
      </c>
      <c r="N93" s="69">
        <f t="shared" si="51"/>
        <v>0.98350000000000004</v>
      </c>
      <c r="O93" s="79">
        <v>11.72</v>
      </c>
      <c r="P93" s="80">
        <f t="shared" si="52"/>
        <v>0.97666666666666668</v>
      </c>
      <c r="Q93" s="81">
        <v>17</v>
      </c>
      <c r="R93" s="82">
        <f t="shared" si="53"/>
        <v>1</v>
      </c>
      <c r="S93" s="81">
        <v>0</v>
      </c>
      <c r="T93" s="83">
        <f t="shared" si="54"/>
        <v>0</v>
      </c>
      <c r="U93" s="151">
        <v>12</v>
      </c>
      <c r="V93" s="151">
        <v>12</v>
      </c>
      <c r="W93" s="152">
        <f t="shared" si="32"/>
        <v>1</v>
      </c>
      <c r="X93" s="149">
        <v>17.670000000000002</v>
      </c>
      <c r="Y93" s="149">
        <f t="shared" si="33"/>
        <v>0.88350000000000006</v>
      </c>
      <c r="Z93" s="149">
        <v>0</v>
      </c>
      <c r="AA93" s="149">
        <f t="shared" si="34"/>
        <v>0</v>
      </c>
      <c r="AB93" s="160">
        <v>12</v>
      </c>
      <c r="AC93" s="159">
        <f t="shared" si="35"/>
        <v>1</v>
      </c>
      <c r="AD93" s="106">
        <v>0</v>
      </c>
      <c r="AE93" s="106">
        <f t="shared" si="36"/>
        <v>0</v>
      </c>
      <c r="AF93" s="106">
        <v>14.67</v>
      </c>
      <c r="AG93" s="106">
        <f t="shared" si="37"/>
        <v>0.77210526315789474</v>
      </c>
      <c r="AH93" s="180">
        <v>12</v>
      </c>
      <c r="AI93" s="181">
        <f t="shared" si="38"/>
        <v>1</v>
      </c>
      <c r="AJ93" s="184">
        <v>12.67</v>
      </c>
      <c r="AK93" s="184">
        <f t="shared" si="39"/>
        <v>0.97461538461538466</v>
      </c>
      <c r="AL93" s="184">
        <v>0</v>
      </c>
      <c r="AM93" s="184">
        <f t="shared" si="40"/>
        <v>0</v>
      </c>
      <c r="AN93" s="96">
        <v>0</v>
      </c>
      <c r="AO93" s="97">
        <v>0.91400000000000003</v>
      </c>
      <c r="AP93" s="97">
        <v>0</v>
      </c>
      <c r="AQ93" s="97">
        <v>0.98000000000000009</v>
      </c>
      <c r="AR93" s="97">
        <v>1</v>
      </c>
      <c r="AS93" s="97">
        <v>0</v>
      </c>
      <c r="AT93" s="97">
        <v>0.93399999999999994</v>
      </c>
      <c r="AU93" s="97">
        <v>0</v>
      </c>
      <c r="AV93" s="97">
        <v>0</v>
      </c>
      <c r="AW93" s="97">
        <v>1</v>
      </c>
      <c r="AX93" s="97">
        <v>1</v>
      </c>
      <c r="AY93" s="97">
        <v>0</v>
      </c>
      <c r="AZ93" s="98">
        <v>1</v>
      </c>
      <c r="BA93" s="98">
        <v>0</v>
      </c>
      <c r="BB93" s="197">
        <f t="shared" si="41"/>
        <v>1</v>
      </c>
      <c r="BC93" s="198">
        <f t="shared" si="42"/>
        <v>0.98937499999999989</v>
      </c>
      <c r="BD93" s="201">
        <f t="shared" si="43"/>
        <v>1.1464763157894735</v>
      </c>
      <c r="BE93" s="202">
        <v>0.83333333333333326</v>
      </c>
      <c r="BF93" s="209">
        <v>1</v>
      </c>
      <c r="BG93" s="210">
        <v>1</v>
      </c>
      <c r="BH93" s="211">
        <v>1</v>
      </c>
      <c r="BI93" s="212">
        <v>1</v>
      </c>
      <c r="BJ93" s="225">
        <v>4.625</v>
      </c>
      <c r="BK93" s="268">
        <v>5</v>
      </c>
      <c r="BL93" s="226" t="s">
        <v>49</v>
      </c>
      <c r="BM93" s="225">
        <v>4.45</v>
      </c>
      <c r="BN93" s="201">
        <v>4.45</v>
      </c>
      <c r="BO93" s="224" t="s">
        <v>20</v>
      </c>
      <c r="BP93" s="251">
        <f t="shared" si="44"/>
        <v>99.688991228070165</v>
      </c>
      <c r="BQ93" s="250">
        <f t="shared" si="45"/>
        <v>5</v>
      </c>
    </row>
    <row r="94" spans="1:69" ht="23.25">
      <c r="A94" s="133">
        <v>100566224</v>
      </c>
      <c r="B94" s="34">
        <v>12</v>
      </c>
      <c r="C94" s="35">
        <v>12</v>
      </c>
      <c r="D94" s="36">
        <f t="shared" si="46"/>
        <v>1</v>
      </c>
      <c r="E94" s="37">
        <v>10.67</v>
      </c>
      <c r="F94" s="38">
        <f t="shared" si="47"/>
        <v>0.97</v>
      </c>
      <c r="G94" s="37">
        <v>0</v>
      </c>
      <c r="H94" s="39">
        <f t="shared" si="48"/>
        <v>0</v>
      </c>
      <c r="I94" s="64">
        <v>12</v>
      </c>
      <c r="J94" s="65">
        <f t="shared" si="49"/>
        <v>1</v>
      </c>
      <c r="K94" s="66">
        <v>0</v>
      </c>
      <c r="L94" s="67">
        <f t="shared" si="50"/>
        <v>0</v>
      </c>
      <c r="M94" s="68">
        <v>19.670000000000002</v>
      </c>
      <c r="N94" s="69">
        <f t="shared" si="51"/>
        <v>0.98350000000000004</v>
      </c>
      <c r="O94" s="79">
        <v>11.39</v>
      </c>
      <c r="P94" s="80">
        <f t="shared" si="52"/>
        <v>0.94916666666666671</v>
      </c>
      <c r="Q94" s="81">
        <v>16</v>
      </c>
      <c r="R94" s="82">
        <f t="shared" si="53"/>
        <v>0.94117647058823528</v>
      </c>
      <c r="S94" s="81">
        <v>0</v>
      </c>
      <c r="T94" s="83">
        <f t="shared" si="54"/>
        <v>0</v>
      </c>
      <c r="U94" s="151">
        <v>12</v>
      </c>
      <c r="V94" s="151">
        <v>8.31</v>
      </c>
      <c r="W94" s="152">
        <f t="shared" si="32"/>
        <v>0.84625000000000006</v>
      </c>
      <c r="X94" s="149">
        <v>17.440000000000001</v>
      </c>
      <c r="Y94" s="149">
        <f t="shared" si="33"/>
        <v>0.87200000000000011</v>
      </c>
      <c r="Z94" s="149">
        <v>0</v>
      </c>
      <c r="AA94" s="149">
        <f t="shared" si="34"/>
        <v>0</v>
      </c>
      <c r="AB94" s="160">
        <v>12</v>
      </c>
      <c r="AC94" s="159">
        <f t="shared" si="35"/>
        <v>1</v>
      </c>
      <c r="AD94" s="106">
        <v>0</v>
      </c>
      <c r="AE94" s="106">
        <f t="shared" si="36"/>
        <v>0</v>
      </c>
      <c r="AF94" s="106">
        <v>16.559999999999999</v>
      </c>
      <c r="AG94" s="106">
        <f t="shared" si="37"/>
        <v>0.87157894736842101</v>
      </c>
      <c r="AH94" s="180">
        <v>12</v>
      </c>
      <c r="AI94" s="181">
        <f t="shared" si="38"/>
        <v>1</v>
      </c>
      <c r="AJ94" s="184">
        <v>10.44</v>
      </c>
      <c r="AK94" s="184">
        <f t="shared" si="39"/>
        <v>0.80307692307692302</v>
      </c>
      <c r="AL94" s="184">
        <v>0</v>
      </c>
      <c r="AM94" s="184">
        <f t="shared" si="40"/>
        <v>0</v>
      </c>
      <c r="AN94" s="96">
        <v>0.93500000000000005</v>
      </c>
      <c r="AO94" s="97">
        <v>0</v>
      </c>
      <c r="AP94" s="97">
        <v>0</v>
      </c>
      <c r="AQ94" s="97">
        <v>0.82799999999999996</v>
      </c>
      <c r="AR94" s="97">
        <v>1</v>
      </c>
      <c r="AS94" s="97">
        <v>0</v>
      </c>
      <c r="AT94" s="97">
        <v>0.96799999999999997</v>
      </c>
      <c r="AU94" s="97">
        <v>0</v>
      </c>
      <c r="AV94" s="97">
        <v>0</v>
      </c>
      <c r="AW94" s="97">
        <v>0.79200000000000004</v>
      </c>
      <c r="AX94" s="97">
        <v>0.97750000000000004</v>
      </c>
      <c r="AY94" s="97">
        <v>0</v>
      </c>
      <c r="AZ94" s="98">
        <v>0.97222222222222221</v>
      </c>
      <c r="BA94" s="98">
        <v>0.55263157894736847</v>
      </c>
      <c r="BB94" s="197">
        <f t="shared" si="41"/>
        <v>1</v>
      </c>
      <c r="BC94" s="198">
        <f t="shared" si="42"/>
        <v>0.95520833333333333</v>
      </c>
      <c r="BD94" s="201">
        <f t="shared" si="43"/>
        <v>1.0202342105263158</v>
      </c>
      <c r="BE94" s="202">
        <v>1</v>
      </c>
      <c r="BF94" s="209">
        <v>1</v>
      </c>
      <c r="BG94" s="210"/>
      <c r="BH94" s="211">
        <v>1</v>
      </c>
      <c r="BI94" s="212">
        <v>1</v>
      </c>
      <c r="BJ94" s="225">
        <v>3.375</v>
      </c>
      <c r="BK94" s="268">
        <v>4.875</v>
      </c>
      <c r="BL94" s="226" t="s">
        <v>47</v>
      </c>
      <c r="BM94" s="225">
        <v>4.0333333333333332</v>
      </c>
      <c r="BN94" s="227">
        <v>4.5333333333333332</v>
      </c>
      <c r="BO94" s="224" t="s">
        <v>49</v>
      </c>
      <c r="BP94" s="251">
        <f t="shared" si="44"/>
        <v>97.691271929824552</v>
      </c>
      <c r="BQ94" s="250">
        <f t="shared" si="45"/>
        <v>5</v>
      </c>
    </row>
    <row r="95" spans="1:69" ht="23.25">
      <c r="A95" s="133">
        <v>100573437</v>
      </c>
      <c r="B95" s="34">
        <v>12</v>
      </c>
      <c r="C95" s="35">
        <v>12</v>
      </c>
      <c r="D95" s="36">
        <f t="shared" si="46"/>
        <v>1</v>
      </c>
      <c r="E95" s="37">
        <v>0</v>
      </c>
      <c r="F95" s="38">
        <f t="shared" si="47"/>
        <v>0</v>
      </c>
      <c r="G95" s="37">
        <v>17.329999999999998</v>
      </c>
      <c r="H95" s="39">
        <f t="shared" si="48"/>
        <v>0.91210526315789464</v>
      </c>
      <c r="I95" s="64">
        <v>12</v>
      </c>
      <c r="J95" s="65">
        <f t="shared" si="49"/>
        <v>1</v>
      </c>
      <c r="K95" s="66">
        <v>0</v>
      </c>
      <c r="L95" s="67">
        <f t="shared" si="50"/>
        <v>0</v>
      </c>
      <c r="M95" s="68">
        <v>18.329999999999998</v>
      </c>
      <c r="N95" s="69">
        <f t="shared" si="51"/>
        <v>0.91649999999999987</v>
      </c>
      <c r="O95" s="79">
        <v>12</v>
      </c>
      <c r="P95" s="80">
        <f t="shared" si="52"/>
        <v>1</v>
      </c>
      <c r="Q95" s="81">
        <v>13.67</v>
      </c>
      <c r="R95" s="82">
        <f t="shared" si="53"/>
        <v>0.80411764705882349</v>
      </c>
      <c r="S95" s="81">
        <v>0</v>
      </c>
      <c r="T95" s="83">
        <f t="shared" si="54"/>
        <v>0</v>
      </c>
      <c r="U95" s="151">
        <v>12</v>
      </c>
      <c r="V95" s="151">
        <v>12</v>
      </c>
      <c r="W95" s="152">
        <f t="shared" si="32"/>
        <v>1</v>
      </c>
      <c r="X95" s="149">
        <v>0</v>
      </c>
      <c r="Y95" s="149">
        <f t="shared" si="33"/>
        <v>0</v>
      </c>
      <c r="Z95" s="149">
        <v>23.33</v>
      </c>
      <c r="AA95" s="149">
        <f t="shared" si="34"/>
        <v>0.89730769230769225</v>
      </c>
      <c r="AB95" s="160">
        <v>11.6</v>
      </c>
      <c r="AC95" s="159">
        <f t="shared" si="35"/>
        <v>0.96666666666666667</v>
      </c>
      <c r="AD95" s="106">
        <v>9.67</v>
      </c>
      <c r="AE95" s="106">
        <f t="shared" si="36"/>
        <v>0.69071428571428573</v>
      </c>
      <c r="AF95" s="106">
        <v>0</v>
      </c>
      <c r="AG95" s="106">
        <f t="shared" si="37"/>
        <v>0</v>
      </c>
      <c r="AH95" s="180">
        <v>12</v>
      </c>
      <c r="AI95" s="181">
        <f t="shared" si="38"/>
        <v>1</v>
      </c>
      <c r="AJ95" s="184">
        <v>0</v>
      </c>
      <c r="AK95" s="184">
        <f t="shared" si="39"/>
        <v>0</v>
      </c>
      <c r="AL95" s="184">
        <v>19.329999999999998</v>
      </c>
      <c r="AM95" s="184">
        <f t="shared" si="40"/>
        <v>0.96649999999999991</v>
      </c>
      <c r="AN95" s="96">
        <v>0</v>
      </c>
      <c r="AO95" s="97">
        <v>0.85199999999999998</v>
      </c>
      <c r="AP95" s="97">
        <v>0</v>
      </c>
      <c r="AQ95" s="97">
        <v>0.49400000000000005</v>
      </c>
      <c r="AR95" s="97">
        <v>0.86999999999999988</v>
      </c>
      <c r="AS95" s="97">
        <v>0</v>
      </c>
      <c r="AT95" s="97">
        <v>0</v>
      </c>
      <c r="AU95" s="97">
        <v>0.95857142857142852</v>
      </c>
      <c r="AV95" s="97">
        <v>0.96750000000000003</v>
      </c>
      <c r="AW95" s="97">
        <v>0</v>
      </c>
      <c r="AX95" s="97">
        <v>0</v>
      </c>
      <c r="AY95" s="97">
        <v>0.98833333333333329</v>
      </c>
      <c r="AZ95" s="98">
        <v>0.91666666666666663</v>
      </c>
      <c r="BA95" s="98">
        <v>0.11842105263157894</v>
      </c>
      <c r="BB95" s="197">
        <f t="shared" si="41"/>
        <v>0.95614035087719296</v>
      </c>
      <c r="BC95" s="198">
        <f t="shared" si="42"/>
        <v>0.99583333333333324</v>
      </c>
      <c r="BD95" s="201">
        <f t="shared" si="43"/>
        <v>1.1781546815757342</v>
      </c>
      <c r="BE95" s="202">
        <v>0.83333333333333326</v>
      </c>
      <c r="BF95" s="209">
        <v>1</v>
      </c>
      <c r="BG95" s="210">
        <v>1</v>
      </c>
      <c r="BH95" s="211">
        <v>1</v>
      </c>
      <c r="BI95" s="212">
        <v>1</v>
      </c>
      <c r="BJ95" s="225">
        <v>3.1041666666666665</v>
      </c>
      <c r="BK95" s="268">
        <v>4.6041666666666661</v>
      </c>
      <c r="BL95" s="226" t="s">
        <v>47</v>
      </c>
      <c r="BM95" s="225">
        <v>3.75</v>
      </c>
      <c r="BN95" s="227">
        <v>4.75</v>
      </c>
      <c r="BO95" s="224" t="s">
        <v>47</v>
      </c>
      <c r="BP95" s="251">
        <f t="shared" si="44"/>
        <v>99.504305635884577</v>
      </c>
      <c r="BQ95" s="250">
        <f t="shared" si="45"/>
        <v>5</v>
      </c>
    </row>
    <row r="96" spans="1:69" ht="23.25">
      <c r="A96" s="133">
        <v>100576191</v>
      </c>
      <c r="B96" s="34">
        <v>12</v>
      </c>
      <c r="C96" s="35">
        <v>12</v>
      </c>
      <c r="D96" s="36">
        <f t="shared" si="46"/>
        <v>1</v>
      </c>
      <c r="E96" s="37">
        <v>0</v>
      </c>
      <c r="F96" s="38">
        <f t="shared" si="47"/>
        <v>0</v>
      </c>
      <c r="G96" s="37">
        <v>18.329999999999998</v>
      </c>
      <c r="H96" s="39">
        <f t="shared" si="48"/>
        <v>0.96473684210526311</v>
      </c>
      <c r="I96" s="64">
        <v>12</v>
      </c>
      <c r="J96" s="65">
        <f t="shared" si="49"/>
        <v>1</v>
      </c>
      <c r="K96" s="66">
        <v>0</v>
      </c>
      <c r="L96" s="67">
        <f t="shared" si="50"/>
        <v>0</v>
      </c>
      <c r="M96" s="68">
        <v>19.670000000000002</v>
      </c>
      <c r="N96" s="69">
        <f t="shared" si="51"/>
        <v>0.98350000000000004</v>
      </c>
      <c r="O96" s="79">
        <v>12</v>
      </c>
      <c r="P96" s="80">
        <f t="shared" si="52"/>
        <v>1</v>
      </c>
      <c r="Q96" s="81">
        <v>16.5</v>
      </c>
      <c r="R96" s="82">
        <f t="shared" si="53"/>
        <v>0.97058823529411764</v>
      </c>
      <c r="S96" s="81">
        <v>0</v>
      </c>
      <c r="T96" s="83">
        <f t="shared" si="54"/>
        <v>0</v>
      </c>
      <c r="U96" s="151">
        <v>12</v>
      </c>
      <c r="V96" s="151">
        <v>12</v>
      </c>
      <c r="W96" s="152">
        <f t="shared" si="32"/>
        <v>1</v>
      </c>
      <c r="X96" s="149">
        <v>0</v>
      </c>
      <c r="Y96" s="149">
        <f t="shared" si="33"/>
        <v>0</v>
      </c>
      <c r="Z96" s="149">
        <v>25.33</v>
      </c>
      <c r="AA96" s="149">
        <f t="shared" si="34"/>
        <v>0.97423076923076912</v>
      </c>
      <c r="AB96" s="160">
        <v>12</v>
      </c>
      <c r="AC96" s="159">
        <f t="shared" si="35"/>
        <v>1</v>
      </c>
      <c r="AD96" s="106">
        <v>14</v>
      </c>
      <c r="AE96" s="106">
        <f t="shared" si="36"/>
        <v>1</v>
      </c>
      <c r="AF96" s="106">
        <v>0</v>
      </c>
      <c r="AG96" s="106">
        <f t="shared" si="37"/>
        <v>0</v>
      </c>
      <c r="AH96" s="180">
        <v>12</v>
      </c>
      <c r="AI96" s="181">
        <f t="shared" si="38"/>
        <v>1</v>
      </c>
      <c r="AJ96" s="184">
        <v>13</v>
      </c>
      <c r="AK96" s="184">
        <f t="shared" si="39"/>
        <v>1</v>
      </c>
      <c r="AL96" s="184">
        <v>0</v>
      </c>
      <c r="AM96" s="184">
        <f t="shared" si="40"/>
        <v>0</v>
      </c>
      <c r="AN96" s="96">
        <v>0</v>
      </c>
      <c r="AO96" s="97">
        <v>0.9</v>
      </c>
      <c r="AP96" s="97">
        <v>0</v>
      </c>
      <c r="AQ96" s="97">
        <v>1</v>
      </c>
      <c r="AR96" s="97">
        <v>0.92200000000000004</v>
      </c>
      <c r="AS96" s="97">
        <v>0</v>
      </c>
      <c r="AT96" s="97">
        <v>0</v>
      </c>
      <c r="AU96" s="97">
        <v>0.99142857142857144</v>
      </c>
      <c r="AV96" s="97">
        <v>0.99</v>
      </c>
      <c r="AW96" s="97">
        <v>0</v>
      </c>
      <c r="AX96" s="97">
        <v>1</v>
      </c>
      <c r="AY96" s="97">
        <v>0</v>
      </c>
      <c r="AZ96" s="98">
        <v>0.97222222222222221</v>
      </c>
      <c r="BA96" s="98">
        <v>0</v>
      </c>
      <c r="BB96" s="197">
        <f t="shared" si="41"/>
        <v>0.97222222222222221</v>
      </c>
      <c r="BC96" s="198">
        <f t="shared" si="42"/>
        <v>1</v>
      </c>
      <c r="BD96" s="201">
        <f t="shared" si="43"/>
        <v>1.2066401653171388</v>
      </c>
      <c r="BE96" s="202">
        <v>1</v>
      </c>
      <c r="BF96" s="209">
        <v>1</v>
      </c>
      <c r="BG96" s="210">
        <v>1</v>
      </c>
      <c r="BH96" s="211">
        <v>1</v>
      </c>
      <c r="BI96" s="212">
        <v>1</v>
      </c>
      <c r="BJ96" s="225">
        <v>4.7708333333333339</v>
      </c>
      <c r="BK96" s="268">
        <v>5</v>
      </c>
      <c r="BL96" s="226" t="s">
        <v>49</v>
      </c>
      <c r="BM96" s="225">
        <v>4.666666666666667</v>
      </c>
      <c r="BN96" s="201">
        <v>4.666666666666667</v>
      </c>
      <c r="BO96" s="224" t="s">
        <v>20</v>
      </c>
      <c r="BP96" s="251">
        <f t="shared" si="44"/>
        <v>103.41600413292848</v>
      </c>
      <c r="BQ96" s="250">
        <f t="shared" si="45"/>
        <v>5</v>
      </c>
    </row>
    <row r="97" spans="1:69" ht="23.25">
      <c r="A97" s="133">
        <v>100580569</v>
      </c>
      <c r="B97" s="34">
        <v>12</v>
      </c>
      <c r="C97" s="35">
        <v>12</v>
      </c>
      <c r="D97" s="36">
        <f t="shared" si="46"/>
        <v>1</v>
      </c>
      <c r="E97" s="37">
        <v>11</v>
      </c>
      <c r="F97" s="38">
        <f t="shared" si="47"/>
        <v>1</v>
      </c>
      <c r="G97" s="37">
        <v>0</v>
      </c>
      <c r="H97" s="39">
        <f t="shared" si="48"/>
        <v>0</v>
      </c>
      <c r="I97" s="64">
        <v>12</v>
      </c>
      <c r="J97" s="65">
        <f t="shared" si="49"/>
        <v>1</v>
      </c>
      <c r="K97" s="66">
        <v>0</v>
      </c>
      <c r="L97" s="67">
        <f t="shared" si="50"/>
        <v>0</v>
      </c>
      <c r="M97" s="68">
        <v>18.670000000000002</v>
      </c>
      <c r="N97" s="69">
        <f t="shared" si="51"/>
        <v>0.93350000000000011</v>
      </c>
      <c r="O97" s="79">
        <v>11.88</v>
      </c>
      <c r="P97" s="80">
        <f t="shared" si="52"/>
        <v>0.9900000000000001</v>
      </c>
      <c r="Q97" s="81">
        <v>16.5</v>
      </c>
      <c r="R97" s="82">
        <f t="shared" si="53"/>
        <v>0.97058823529411764</v>
      </c>
      <c r="S97" s="81">
        <v>0</v>
      </c>
      <c r="T97" s="83">
        <f t="shared" si="54"/>
        <v>0</v>
      </c>
      <c r="U97" s="151">
        <v>12</v>
      </c>
      <c r="V97" s="151">
        <v>12</v>
      </c>
      <c r="W97" s="152">
        <f t="shared" si="32"/>
        <v>1</v>
      </c>
      <c r="X97" s="149">
        <v>16.670000000000002</v>
      </c>
      <c r="Y97" s="149">
        <f t="shared" si="33"/>
        <v>0.83350000000000013</v>
      </c>
      <c r="Z97" s="149">
        <v>0</v>
      </c>
      <c r="AA97" s="149">
        <f t="shared" si="34"/>
        <v>0</v>
      </c>
      <c r="AB97" s="160">
        <v>12</v>
      </c>
      <c r="AC97" s="159">
        <f t="shared" si="35"/>
        <v>1</v>
      </c>
      <c r="AD97" s="106">
        <v>0</v>
      </c>
      <c r="AE97" s="106">
        <f t="shared" si="36"/>
        <v>0</v>
      </c>
      <c r="AF97" s="106">
        <v>17.329999999999998</v>
      </c>
      <c r="AG97" s="106">
        <f t="shared" si="37"/>
        <v>0.91210526315789464</v>
      </c>
      <c r="AH97" s="180">
        <v>11.28</v>
      </c>
      <c r="AI97" s="181">
        <f t="shared" si="38"/>
        <v>0.94</v>
      </c>
      <c r="AJ97" s="184">
        <v>13</v>
      </c>
      <c r="AK97" s="184">
        <f t="shared" si="39"/>
        <v>1</v>
      </c>
      <c r="AL97" s="184">
        <v>0</v>
      </c>
      <c r="AM97" s="184">
        <f t="shared" si="40"/>
        <v>0</v>
      </c>
      <c r="AN97" s="96">
        <v>0.93500000000000005</v>
      </c>
      <c r="AO97" s="97">
        <v>0</v>
      </c>
      <c r="AP97" s="97">
        <v>0</v>
      </c>
      <c r="AQ97" s="97">
        <v>0.99199999999999999</v>
      </c>
      <c r="AR97" s="97">
        <v>1</v>
      </c>
      <c r="AS97" s="97">
        <v>0</v>
      </c>
      <c r="AT97" s="97">
        <v>0.93599999999999994</v>
      </c>
      <c r="AU97" s="97">
        <v>0</v>
      </c>
      <c r="AV97" s="97">
        <v>0</v>
      </c>
      <c r="AW97" s="97">
        <v>1</v>
      </c>
      <c r="AX97" s="97">
        <v>0</v>
      </c>
      <c r="AY97" s="97">
        <v>0</v>
      </c>
      <c r="AZ97" s="98">
        <v>1</v>
      </c>
      <c r="BA97" s="98">
        <v>2.6315789473684209E-2</v>
      </c>
      <c r="BB97" s="197">
        <f t="shared" si="41"/>
        <v>1</v>
      </c>
      <c r="BC97" s="198">
        <f t="shared" si="42"/>
        <v>0.99124999999999996</v>
      </c>
      <c r="BD97" s="201">
        <f t="shared" si="43"/>
        <v>1.0348684210526315</v>
      </c>
      <c r="BE97" s="202">
        <v>1</v>
      </c>
      <c r="BF97" s="209">
        <v>1</v>
      </c>
      <c r="BG97" s="210">
        <v>1</v>
      </c>
      <c r="BH97" s="211">
        <v>1</v>
      </c>
      <c r="BI97" s="212">
        <v>1</v>
      </c>
      <c r="BJ97" s="225">
        <v>4.5208333333333339</v>
      </c>
      <c r="BK97" s="268">
        <v>5</v>
      </c>
      <c r="BL97" s="226" t="s">
        <v>49</v>
      </c>
      <c r="BM97" s="225">
        <v>4.4833333333333334</v>
      </c>
      <c r="BN97" s="201">
        <v>4.4833333333333334</v>
      </c>
      <c r="BO97" s="224" t="s">
        <v>20</v>
      </c>
      <c r="BP97" s="251">
        <f t="shared" si="44"/>
        <v>98.717543859649126</v>
      </c>
      <c r="BQ97" s="250">
        <f t="shared" si="45"/>
        <v>5</v>
      </c>
    </row>
    <row r="98" spans="1:69" ht="23.25">
      <c r="A98" s="133">
        <v>100581623</v>
      </c>
      <c r="B98" s="34">
        <v>12</v>
      </c>
      <c r="C98" s="35">
        <v>12</v>
      </c>
      <c r="D98" s="36">
        <f t="shared" si="46"/>
        <v>1</v>
      </c>
      <c r="E98" s="37">
        <v>0</v>
      </c>
      <c r="F98" s="38">
        <f t="shared" si="47"/>
        <v>0</v>
      </c>
      <c r="G98" s="37">
        <v>17.670000000000002</v>
      </c>
      <c r="H98" s="39">
        <f t="shared" si="48"/>
        <v>0.93</v>
      </c>
      <c r="I98" s="64">
        <v>12</v>
      </c>
      <c r="J98" s="65">
        <f t="shared" si="49"/>
        <v>1</v>
      </c>
      <c r="K98" s="66">
        <v>0</v>
      </c>
      <c r="L98" s="67">
        <f t="shared" si="50"/>
        <v>0</v>
      </c>
      <c r="M98" s="68">
        <v>19.5</v>
      </c>
      <c r="N98" s="69">
        <f t="shared" si="51"/>
        <v>0.97499999999999998</v>
      </c>
      <c r="O98" s="79">
        <v>11.45</v>
      </c>
      <c r="P98" s="80">
        <f t="shared" si="52"/>
        <v>0.95416666666666661</v>
      </c>
      <c r="Q98" s="81">
        <v>0</v>
      </c>
      <c r="R98" s="82">
        <f t="shared" si="53"/>
        <v>0</v>
      </c>
      <c r="S98" s="81">
        <v>27</v>
      </c>
      <c r="T98" s="83">
        <f t="shared" si="54"/>
        <v>0.93103448275862066</v>
      </c>
      <c r="U98" s="151">
        <v>12</v>
      </c>
      <c r="V98" s="151">
        <v>12</v>
      </c>
      <c r="W98" s="152">
        <f t="shared" si="32"/>
        <v>1</v>
      </c>
      <c r="X98" s="149">
        <v>0</v>
      </c>
      <c r="Y98" s="149">
        <f t="shared" si="33"/>
        <v>0</v>
      </c>
      <c r="Z98" s="149">
        <v>24.89</v>
      </c>
      <c r="AA98" s="149">
        <f t="shared" si="34"/>
        <v>0.9573076923076923</v>
      </c>
      <c r="AB98" s="160">
        <v>12</v>
      </c>
      <c r="AC98" s="159">
        <f t="shared" si="35"/>
        <v>1</v>
      </c>
      <c r="AD98" s="106">
        <v>0</v>
      </c>
      <c r="AE98" s="106">
        <f t="shared" si="36"/>
        <v>0</v>
      </c>
      <c r="AF98" s="106">
        <v>18.670000000000002</v>
      </c>
      <c r="AG98" s="106">
        <f t="shared" si="37"/>
        <v>0.98263157894736852</v>
      </c>
      <c r="AH98" s="180">
        <v>12</v>
      </c>
      <c r="AI98" s="181">
        <f t="shared" si="38"/>
        <v>1</v>
      </c>
      <c r="AJ98" s="184">
        <v>13</v>
      </c>
      <c r="AK98" s="184">
        <f t="shared" si="39"/>
        <v>1</v>
      </c>
      <c r="AL98" s="184">
        <v>0</v>
      </c>
      <c r="AM98" s="184">
        <f t="shared" si="40"/>
        <v>0</v>
      </c>
      <c r="AN98" s="96">
        <v>0</v>
      </c>
      <c r="AO98" s="97">
        <v>0.97599999999999998</v>
      </c>
      <c r="AP98" s="97">
        <v>0</v>
      </c>
      <c r="AQ98" s="97">
        <v>0.97799999999999998</v>
      </c>
      <c r="AR98" s="97">
        <v>0</v>
      </c>
      <c r="AS98" s="97">
        <v>1</v>
      </c>
      <c r="AT98" s="97">
        <v>0</v>
      </c>
      <c r="AU98" s="97">
        <v>0.98000000000000009</v>
      </c>
      <c r="AV98" s="97">
        <v>0</v>
      </c>
      <c r="AW98" s="97">
        <v>0.94199999999999995</v>
      </c>
      <c r="AX98" s="97">
        <v>0.98499999999999999</v>
      </c>
      <c r="AY98" s="97">
        <v>0</v>
      </c>
      <c r="AZ98" s="98">
        <v>1</v>
      </c>
      <c r="BA98" s="98">
        <v>1</v>
      </c>
      <c r="BB98" s="197">
        <f t="shared" si="41"/>
        <v>1</v>
      </c>
      <c r="BC98" s="198">
        <f t="shared" si="42"/>
        <v>0.99427083333333333</v>
      </c>
      <c r="BD98" s="201">
        <f t="shared" si="43"/>
        <v>1.3383537402857273</v>
      </c>
      <c r="BE98" s="202">
        <v>1</v>
      </c>
      <c r="BF98" s="209">
        <v>1</v>
      </c>
      <c r="BG98" s="210">
        <v>1</v>
      </c>
      <c r="BH98" s="211">
        <v>1</v>
      </c>
      <c r="BI98" s="212">
        <v>1</v>
      </c>
      <c r="BJ98" s="225">
        <v>4.6875</v>
      </c>
      <c r="BK98" s="268">
        <v>5</v>
      </c>
      <c r="BL98" s="224" t="s">
        <v>47</v>
      </c>
      <c r="BM98" s="225">
        <v>4.7333333333333334</v>
      </c>
      <c r="BN98" s="227">
        <v>5</v>
      </c>
      <c r="BO98" s="224" t="s">
        <v>49</v>
      </c>
      <c r="BP98" s="251">
        <f t="shared" si="44"/>
        <v>108.40155184047651</v>
      </c>
      <c r="BQ98" s="250">
        <f t="shared" si="45"/>
        <v>5</v>
      </c>
    </row>
    <row r="99" spans="1:69" ht="23.25">
      <c r="A99" s="133">
        <v>100590368</v>
      </c>
      <c r="B99" s="34">
        <v>5</v>
      </c>
      <c r="C99" s="35">
        <v>12</v>
      </c>
      <c r="D99" s="36">
        <f t="shared" si="46"/>
        <v>0.70833333333333337</v>
      </c>
      <c r="E99" s="37">
        <v>6.33</v>
      </c>
      <c r="F99" s="38">
        <f t="shared" si="47"/>
        <v>0.57545454545454544</v>
      </c>
      <c r="G99" s="37">
        <v>0</v>
      </c>
      <c r="H99" s="39">
        <f t="shared" si="48"/>
        <v>0</v>
      </c>
      <c r="I99" s="64">
        <v>10.75</v>
      </c>
      <c r="J99" s="65">
        <f t="shared" si="49"/>
        <v>0.89583333333333337</v>
      </c>
      <c r="K99" s="66">
        <v>0</v>
      </c>
      <c r="L99" s="67">
        <f t="shared" si="50"/>
        <v>0</v>
      </c>
      <c r="M99" s="68">
        <v>0</v>
      </c>
      <c r="N99" s="69">
        <f t="shared" si="51"/>
        <v>0</v>
      </c>
      <c r="O99" s="79">
        <v>7.6</v>
      </c>
      <c r="P99" s="80">
        <f t="shared" si="52"/>
        <v>0.6333333333333333</v>
      </c>
      <c r="Q99" s="81">
        <v>0</v>
      </c>
      <c r="R99" s="82">
        <f t="shared" si="53"/>
        <v>0</v>
      </c>
      <c r="S99" s="81">
        <v>0</v>
      </c>
      <c r="T99" s="83">
        <f t="shared" si="54"/>
        <v>0</v>
      </c>
      <c r="U99" s="151">
        <v>12</v>
      </c>
      <c r="V99" s="151">
        <v>12</v>
      </c>
      <c r="W99" s="152">
        <f t="shared" si="32"/>
        <v>1</v>
      </c>
      <c r="X99" s="149">
        <v>4.33</v>
      </c>
      <c r="Y99" s="149">
        <f t="shared" si="33"/>
        <v>0.2165</v>
      </c>
      <c r="Z99" s="149">
        <v>0</v>
      </c>
      <c r="AA99" s="149">
        <f t="shared" si="34"/>
        <v>0</v>
      </c>
      <c r="AB99" s="160">
        <v>12</v>
      </c>
      <c r="AC99" s="159">
        <f t="shared" si="35"/>
        <v>1</v>
      </c>
      <c r="AD99" s="106">
        <v>12.67</v>
      </c>
      <c r="AE99" s="106">
        <f t="shared" si="36"/>
        <v>0.90500000000000003</v>
      </c>
      <c r="AF99" s="106">
        <v>0</v>
      </c>
      <c r="AG99" s="106">
        <f t="shared" si="37"/>
        <v>0</v>
      </c>
      <c r="AH99" s="180">
        <v>8.61</v>
      </c>
      <c r="AI99" s="181">
        <f t="shared" si="38"/>
        <v>0.71749999999999992</v>
      </c>
      <c r="AJ99" s="184">
        <v>9</v>
      </c>
      <c r="AK99" s="184">
        <f t="shared" si="39"/>
        <v>0.69230769230769229</v>
      </c>
      <c r="AL99" s="184">
        <v>0</v>
      </c>
      <c r="AM99" s="184">
        <f t="shared" si="40"/>
        <v>0</v>
      </c>
      <c r="AN99" s="96">
        <v>1</v>
      </c>
      <c r="AO99" s="97">
        <v>0</v>
      </c>
      <c r="AP99" s="97">
        <v>0</v>
      </c>
      <c r="AQ99" s="97">
        <v>0</v>
      </c>
      <c r="AR99" s="97">
        <v>0</v>
      </c>
      <c r="AS99" s="97">
        <v>0</v>
      </c>
      <c r="AT99" s="97">
        <v>0.97399999999999998</v>
      </c>
      <c r="AU99" s="97">
        <v>0</v>
      </c>
      <c r="AV99" s="97">
        <v>0.96750000000000003</v>
      </c>
      <c r="AW99" s="97">
        <v>0</v>
      </c>
      <c r="AX99" s="97">
        <v>1</v>
      </c>
      <c r="AY99" s="97">
        <v>0</v>
      </c>
      <c r="AZ99" s="98">
        <v>0.91666666666666663</v>
      </c>
      <c r="BA99" s="98">
        <v>0.97368421052631582</v>
      </c>
      <c r="BB99" s="197">
        <f t="shared" si="41"/>
        <v>1</v>
      </c>
      <c r="BC99" s="198">
        <f t="shared" si="42"/>
        <v>0.83291666666666664</v>
      </c>
      <c r="BD99" s="201">
        <f t="shared" si="43"/>
        <v>0.50793421052631582</v>
      </c>
      <c r="BE99" s="202">
        <v>0.5</v>
      </c>
      <c r="BF99" s="209">
        <v>1</v>
      </c>
      <c r="BG99" s="210">
        <v>1</v>
      </c>
      <c r="BH99" s="211">
        <v>1</v>
      </c>
      <c r="BI99" s="212">
        <v>1</v>
      </c>
      <c r="BJ99" s="225">
        <v>1.5833333333333335</v>
      </c>
      <c r="BK99" s="268">
        <v>2.0833333333333335</v>
      </c>
      <c r="BL99" s="226" t="s">
        <v>49</v>
      </c>
      <c r="BM99" s="225">
        <v>3.4</v>
      </c>
      <c r="BN99" s="227">
        <v>3.9</v>
      </c>
      <c r="BO99" s="224" t="s">
        <v>49</v>
      </c>
      <c r="BP99" s="251">
        <f t="shared" si="44"/>
        <v>64.960855263157896</v>
      </c>
      <c r="BQ99" s="250">
        <f t="shared" si="45"/>
        <v>2</v>
      </c>
    </row>
    <row r="100" spans="1:69" ht="15">
      <c r="A100" s="133">
        <v>100594539</v>
      </c>
      <c r="B100" s="34">
        <v>12</v>
      </c>
      <c r="C100" s="35">
        <v>12</v>
      </c>
      <c r="D100" s="36">
        <f t="shared" si="46"/>
        <v>1</v>
      </c>
      <c r="E100" s="37">
        <v>0</v>
      </c>
      <c r="F100" s="38">
        <f t="shared" si="47"/>
        <v>0</v>
      </c>
      <c r="G100" s="37">
        <v>18</v>
      </c>
      <c r="H100" s="39">
        <f t="shared" si="48"/>
        <v>0.94736842105263153</v>
      </c>
      <c r="I100" s="64">
        <v>12</v>
      </c>
      <c r="J100" s="65">
        <f t="shared" si="49"/>
        <v>1</v>
      </c>
      <c r="K100" s="66">
        <v>16</v>
      </c>
      <c r="L100" s="67">
        <f t="shared" si="50"/>
        <v>1</v>
      </c>
      <c r="M100" s="68">
        <v>0</v>
      </c>
      <c r="N100" s="69">
        <f t="shared" si="51"/>
        <v>0</v>
      </c>
      <c r="O100" s="79">
        <v>12</v>
      </c>
      <c r="P100" s="80">
        <f t="shared" si="52"/>
        <v>1</v>
      </c>
      <c r="Q100" s="81">
        <v>16.670000000000002</v>
      </c>
      <c r="R100" s="82">
        <f t="shared" si="53"/>
        <v>0.98058823529411776</v>
      </c>
      <c r="S100" s="81">
        <v>0</v>
      </c>
      <c r="T100" s="83">
        <f t="shared" si="54"/>
        <v>0</v>
      </c>
      <c r="U100" s="151">
        <v>12</v>
      </c>
      <c r="V100" s="151">
        <v>12</v>
      </c>
      <c r="W100" s="152">
        <f t="shared" si="32"/>
        <v>1</v>
      </c>
      <c r="X100" s="149">
        <v>20</v>
      </c>
      <c r="Y100" s="149">
        <f t="shared" si="33"/>
        <v>1</v>
      </c>
      <c r="Z100" s="149">
        <v>0</v>
      </c>
      <c r="AA100" s="149">
        <f t="shared" si="34"/>
        <v>0</v>
      </c>
      <c r="AB100" s="160">
        <v>12</v>
      </c>
      <c r="AC100" s="159">
        <f t="shared" si="35"/>
        <v>1</v>
      </c>
      <c r="AD100" s="106">
        <v>0</v>
      </c>
      <c r="AE100" s="106">
        <f t="shared" si="36"/>
        <v>0</v>
      </c>
      <c r="AF100" s="106">
        <v>18.670000000000002</v>
      </c>
      <c r="AG100" s="106">
        <f t="shared" si="37"/>
        <v>0.98263157894736852</v>
      </c>
      <c r="AH100" s="180">
        <v>12</v>
      </c>
      <c r="AI100" s="181">
        <f t="shared" si="38"/>
        <v>1</v>
      </c>
      <c r="AJ100" s="184">
        <v>12.67</v>
      </c>
      <c r="AK100" s="184">
        <f t="shared" si="39"/>
        <v>0.97461538461538466</v>
      </c>
      <c r="AL100" s="184">
        <v>0</v>
      </c>
      <c r="AM100" s="184">
        <f t="shared" si="40"/>
        <v>0</v>
      </c>
      <c r="AN100" s="96">
        <v>0</v>
      </c>
      <c r="AO100" s="97">
        <v>0.9880000000000001</v>
      </c>
      <c r="AP100" s="97">
        <v>0.98750000000000004</v>
      </c>
      <c r="AQ100" s="97">
        <v>0</v>
      </c>
      <c r="AR100" s="97">
        <v>0.9880000000000001</v>
      </c>
      <c r="AS100" s="97">
        <v>0</v>
      </c>
      <c r="AT100" s="97">
        <v>0.97</v>
      </c>
      <c r="AU100" s="97">
        <v>0</v>
      </c>
      <c r="AV100" s="97">
        <v>0</v>
      </c>
      <c r="AW100" s="97">
        <v>0.98599999999999999</v>
      </c>
      <c r="AX100" s="97">
        <v>0.96499999999999997</v>
      </c>
      <c r="AY100" s="97">
        <v>0</v>
      </c>
      <c r="AZ100" s="98">
        <v>1</v>
      </c>
      <c r="BA100" s="98">
        <v>0</v>
      </c>
      <c r="BB100" s="197">
        <f t="shared" si="41"/>
        <v>1</v>
      </c>
      <c r="BC100" s="198">
        <f t="shared" si="42"/>
        <v>1</v>
      </c>
      <c r="BD100" s="201">
        <f t="shared" si="43"/>
        <v>1.1449372807017544</v>
      </c>
      <c r="BE100" s="202">
        <v>0.83333333333333326</v>
      </c>
      <c r="BF100" s="209">
        <v>1</v>
      </c>
      <c r="BG100" s="210">
        <v>1</v>
      </c>
      <c r="BH100" s="211">
        <v>1</v>
      </c>
      <c r="BI100" s="212">
        <v>1</v>
      </c>
      <c r="BJ100" s="225">
        <v>4.833333333333333</v>
      </c>
      <c r="BK100" s="267">
        <v>4.833333333333333</v>
      </c>
      <c r="BL100" s="226" t="s">
        <v>20</v>
      </c>
      <c r="BM100" s="225">
        <v>4.7833333333333332</v>
      </c>
      <c r="BN100" s="201">
        <v>4.7833333333333332</v>
      </c>
      <c r="BO100" s="224" t="s">
        <v>20</v>
      </c>
      <c r="BP100" s="251">
        <f t="shared" si="44"/>
        <v>100.42343201754386</v>
      </c>
      <c r="BQ100" s="250">
        <f t="shared" si="45"/>
        <v>5</v>
      </c>
    </row>
    <row r="101" spans="1:69" ht="15">
      <c r="A101" s="133">
        <v>100602777</v>
      </c>
      <c r="B101" s="34">
        <v>6</v>
      </c>
      <c r="C101" s="35">
        <v>12</v>
      </c>
      <c r="D101" s="36">
        <f t="shared" si="46"/>
        <v>0.75</v>
      </c>
      <c r="E101" s="37">
        <v>6.5</v>
      </c>
      <c r="F101" s="38">
        <f t="shared" si="47"/>
        <v>0.59090909090909094</v>
      </c>
      <c r="G101" s="37">
        <v>0</v>
      </c>
      <c r="H101" s="39">
        <f t="shared" si="48"/>
        <v>0</v>
      </c>
      <c r="I101" s="64">
        <v>9.33</v>
      </c>
      <c r="J101" s="65">
        <f t="shared" si="49"/>
        <v>0.77749999999999997</v>
      </c>
      <c r="K101" s="66">
        <v>0</v>
      </c>
      <c r="L101" s="67">
        <f t="shared" si="50"/>
        <v>0</v>
      </c>
      <c r="M101" s="68">
        <v>0</v>
      </c>
      <c r="N101" s="69">
        <f t="shared" si="51"/>
        <v>0</v>
      </c>
      <c r="O101" s="79">
        <v>9.69</v>
      </c>
      <c r="P101" s="80">
        <f t="shared" si="52"/>
        <v>0.8075</v>
      </c>
      <c r="Q101" s="81">
        <v>11.11</v>
      </c>
      <c r="R101" s="82">
        <f t="shared" si="53"/>
        <v>0.6535294117647058</v>
      </c>
      <c r="S101" s="81">
        <v>0</v>
      </c>
      <c r="T101" s="83">
        <f t="shared" si="54"/>
        <v>0</v>
      </c>
      <c r="U101" s="151">
        <v>10</v>
      </c>
      <c r="V101" s="151">
        <v>8.31</v>
      </c>
      <c r="W101" s="152">
        <f t="shared" si="32"/>
        <v>0.7629166666666668</v>
      </c>
      <c r="X101" s="149">
        <v>0</v>
      </c>
      <c r="Y101" s="149">
        <f t="shared" si="33"/>
        <v>0</v>
      </c>
      <c r="Z101" s="149">
        <v>0</v>
      </c>
      <c r="AA101" s="149">
        <f t="shared" si="34"/>
        <v>0</v>
      </c>
      <c r="AB101" s="160">
        <v>3.91</v>
      </c>
      <c r="AC101" s="159">
        <f t="shared" si="35"/>
        <v>0.32583333333333336</v>
      </c>
      <c r="AD101" s="106">
        <v>0</v>
      </c>
      <c r="AE101" s="106">
        <f t="shared" si="36"/>
        <v>0</v>
      </c>
      <c r="AF101" s="106">
        <v>0</v>
      </c>
      <c r="AG101" s="106">
        <f t="shared" si="37"/>
        <v>0</v>
      </c>
      <c r="AH101" s="180">
        <v>8.89</v>
      </c>
      <c r="AI101" s="181">
        <f t="shared" si="38"/>
        <v>0.74083333333333334</v>
      </c>
      <c r="AJ101" s="184">
        <v>6.33</v>
      </c>
      <c r="AK101" s="184">
        <f t="shared" si="39"/>
        <v>0.4869230769230769</v>
      </c>
      <c r="AL101" s="184">
        <v>0</v>
      </c>
      <c r="AM101" s="184">
        <f t="shared" si="40"/>
        <v>0</v>
      </c>
      <c r="AN101" s="96">
        <v>1</v>
      </c>
      <c r="AO101" s="97">
        <v>0</v>
      </c>
      <c r="AP101" s="97">
        <v>0</v>
      </c>
      <c r="AQ101" s="97">
        <v>0</v>
      </c>
      <c r="AR101" s="97">
        <v>0.91999999999999993</v>
      </c>
      <c r="AS101" s="97">
        <v>0</v>
      </c>
      <c r="AT101" s="97">
        <v>0</v>
      </c>
      <c r="AU101" s="97">
        <v>0</v>
      </c>
      <c r="AV101" s="97">
        <v>0</v>
      </c>
      <c r="AW101" s="97">
        <v>0</v>
      </c>
      <c r="AX101" s="97">
        <v>0.97250000000000003</v>
      </c>
      <c r="AY101" s="97">
        <v>0</v>
      </c>
      <c r="AZ101" s="98">
        <v>0.91666666666666663</v>
      </c>
      <c r="BA101" s="98">
        <v>0.43421052631578949</v>
      </c>
      <c r="BB101" s="197">
        <f t="shared" si="41"/>
        <v>1</v>
      </c>
      <c r="BC101" s="198">
        <f t="shared" si="42"/>
        <v>0.70968749999999992</v>
      </c>
      <c r="BD101" s="201">
        <f t="shared" si="43"/>
        <v>0.35857675438596492</v>
      </c>
      <c r="BE101" s="202">
        <v>0.66666666666666663</v>
      </c>
      <c r="BF101" s="209">
        <v>1</v>
      </c>
      <c r="BG101" s="210"/>
      <c r="BH101" s="211">
        <v>1</v>
      </c>
      <c r="BI101" s="212">
        <v>1</v>
      </c>
      <c r="BJ101" s="225"/>
      <c r="BK101" s="267" t="s">
        <v>20</v>
      </c>
      <c r="BL101" s="226" t="s">
        <v>20</v>
      </c>
      <c r="BM101" s="225">
        <v>2.2000000000000002</v>
      </c>
      <c r="BN101" s="201">
        <v>2.2000000000000002</v>
      </c>
      <c r="BO101" s="224" t="s">
        <v>20</v>
      </c>
      <c r="BP101" s="251">
        <f t="shared" si="44"/>
        <v>55.327960526315785</v>
      </c>
      <c r="BQ101" s="250">
        <f t="shared" si="45"/>
        <v>1</v>
      </c>
    </row>
    <row r="102" spans="1:69" ht="23.25">
      <c r="A102" s="133">
        <v>100604160</v>
      </c>
      <c r="B102" s="34">
        <v>7</v>
      </c>
      <c r="C102" s="35">
        <v>12</v>
      </c>
      <c r="D102" s="36">
        <f t="shared" si="46"/>
        <v>0.79166666666666663</v>
      </c>
      <c r="E102" s="37">
        <v>9.2200000000000006</v>
      </c>
      <c r="F102" s="38">
        <f t="shared" si="47"/>
        <v>0.83818181818181825</v>
      </c>
      <c r="G102" s="37">
        <v>0</v>
      </c>
      <c r="H102" s="39">
        <f t="shared" si="48"/>
        <v>0</v>
      </c>
      <c r="I102" s="64">
        <v>7.79</v>
      </c>
      <c r="J102" s="65">
        <f t="shared" si="49"/>
        <v>0.64916666666666667</v>
      </c>
      <c r="K102" s="66">
        <v>0</v>
      </c>
      <c r="L102" s="67">
        <f t="shared" si="50"/>
        <v>0</v>
      </c>
      <c r="M102" s="68">
        <v>0</v>
      </c>
      <c r="N102" s="69">
        <f t="shared" si="51"/>
        <v>0</v>
      </c>
      <c r="O102" s="79">
        <v>11.94</v>
      </c>
      <c r="P102" s="80">
        <f t="shared" si="52"/>
        <v>0.995</v>
      </c>
      <c r="Q102" s="81">
        <v>13.67</v>
      </c>
      <c r="R102" s="82">
        <f t="shared" si="53"/>
        <v>0.80411764705882349</v>
      </c>
      <c r="S102" s="81">
        <v>0</v>
      </c>
      <c r="T102" s="83">
        <f t="shared" si="54"/>
        <v>0</v>
      </c>
      <c r="U102" s="151">
        <v>12</v>
      </c>
      <c r="V102" s="151">
        <v>12</v>
      </c>
      <c r="W102" s="152">
        <f t="shared" si="32"/>
        <v>1</v>
      </c>
      <c r="X102" s="149">
        <v>14.33</v>
      </c>
      <c r="Y102" s="149">
        <f t="shared" si="33"/>
        <v>0.71650000000000003</v>
      </c>
      <c r="Z102" s="149">
        <v>0</v>
      </c>
      <c r="AA102" s="149">
        <f t="shared" si="34"/>
        <v>0</v>
      </c>
      <c r="AB102" s="160">
        <v>12</v>
      </c>
      <c r="AC102" s="159">
        <f t="shared" si="35"/>
        <v>1</v>
      </c>
      <c r="AD102" s="106">
        <v>0</v>
      </c>
      <c r="AE102" s="106">
        <f t="shared" si="36"/>
        <v>0</v>
      </c>
      <c r="AF102" s="116">
        <v>17</v>
      </c>
      <c r="AG102" s="106">
        <f t="shared" si="37"/>
        <v>0.89473684210526316</v>
      </c>
      <c r="AH102" s="180">
        <v>12</v>
      </c>
      <c r="AI102" s="181">
        <f t="shared" si="38"/>
        <v>1</v>
      </c>
      <c r="AJ102" s="184">
        <v>5.44</v>
      </c>
      <c r="AK102" s="184">
        <f t="shared" si="39"/>
        <v>0.4184615384615385</v>
      </c>
      <c r="AL102" s="184">
        <v>18</v>
      </c>
      <c r="AM102" s="184">
        <f t="shared" si="40"/>
        <v>0.9</v>
      </c>
      <c r="AN102" s="96">
        <v>0.97250000000000003</v>
      </c>
      <c r="AO102" s="97">
        <v>0</v>
      </c>
      <c r="AP102" s="97">
        <v>0</v>
      </c>
      <c r="AQ102" s="97">
        <v>0</v>
      </c>
      <c r="AR102" s="97">
        <v>0.95199999999999996</v>
      </c>
      <c r="AS102" s="97">
        <v>0</v>
      </c>
      <c r="AT102" s="97">
        <v>0.9880000000000001</v>
      </c>
      <c r="AU102" s="97">
        <v>0</v>
      </c>
      <c r="AV102" s="97">
        <v>0</v>
      </c>
      <c r="AW102" s="97">
        <v>0</v>
      </c>
      <c r="AX102" s="97">
        <v>0.95</v>
      </c>
      <c r="AY102" s="97">
        <v>1</v>
      </c>
      <c r="AZ102" s="98">
        <v>0.83333333333333337</v>
      </c>
      <c r="BA102" s="98">
        <v>6.5789473684210523E-2</v>
      </c>
      <c r="BB102" s="197">
        <f t="shared" si="41"/>
        <v>0.85526315789473684</v>
      </c>
      <c r="BC102" s="198">
        <f t="shared" si="42"/>
        <v>0.90343749999999989</v>
      </c>
      <c r="BD102" s="201">
        <f t="shared" si="43"/>
        <v>0.91252960526315796</v>
      </c>
      <c r="BE102" s="202">
        <v>1</v>
      </c>
      <c r="BF102" s="209">
        <v>1</v>
      </c>
      <c r="BG102" s="210">
        <v>1</v>
      </c>
      <c r="BH102" s="211">
        <v>1</v>
      </c>
      <c r="BI102" s="212">
        <v>1</v>
      </c>
      <c r="BJ102" s="225">
        <v>3.875</v>
      </c>
      <c r="BK102" s="267">
        <v>3.875</v>
      </c>
      <c r="BL102" s="226" t="s">
        <v>20</v>
      </c>
      <c r="BM102" s="225">
        <v>4.5500000000000007</v>
      </c>
      <c r="BN102" s="227">
        <v>5</v>
      </c>
      <c r="BO102" s="224" t="s">
        <v>49</v>
      </c>
      <c r="BP102" s="251">
        <f t="shared" si="44"/>
        <v>90.176562500000003</v>
      </c>
      <c r="BQ102" s="250">
        <f t="shared" si="45"/>
        <v>4</v>
      </c>
    </row>
    <row r="103" spans="1:69" ht="23.25">
      <c r="A103" s="133">
        <v>100627846</v>
      </c>
      <c r="B103" s="34">
        <v>12</v>
      </c>
      <c r="C103" s="35">
        <v>12</v>
      </c>
      <c r="D103" s="36">
        <f t="shared" si="46"/>
        <v>1</v>
      </c>
      <c r="E103" s="37">
        <v>10.67</v>
      </c>
      <c r="F103" s="38">
        <f t="shared" si="47"/>
        <v>0.97</v>
      </c>
      <c r="G103" s="37">
        <v>0</v>
      </c>
      <c r="H103" s="39">
        <f t="shared" si="48"/>
        <v>0</v>
      </c>
      <c r="I103" s="64">
        <v>12</v>
      </c>
      <c r="J103" s="65">
        <f t="shared" si="49"/>
        <v>1</v>
      </c>
      <c r="K103" s="66">
        <v>0</v>
      </c>
      <c r="L103" s="67">
        <f t="shared" si="50"/>
        <v>0</v>
      </c>
      <c r="M103" s="68">
        <v>17.670000000000002</v>
      </c>
      <c r="N103" s="69">
        <f t="shared" si="51"/>
        <v>0.88350000000000006</v>
      </c>
      <c r="O103" s="79">
        <v>12</v>
      </c>
      <c r="P103" s="80">
        <f t="shared" si="52"/>
        <v>1</v>
      </c>
      <c r="Q103" s="81">
        <v>16.329999999999998</v>
      </c>
      <c r="R103" s="82">
        <f t="shared" si="53"/>
        <v>0.96058823529411752</v>
      </c>
      <c r="S103" s="81">
        <v>0</v>
      </c>
      <c r="T103" s="83">
        <f t="shared" si="54"/>
        <v>0</v>
      </c>
      <c r="U103" s="151">
        <v>12</v>
      </c>
      <c r="V103" s="151">
        <v>12</v>
      </c>
      <c r="W103" s="152">
        <f t="shared" si="32"/>
        <v>1</v>
      </c>
      <c r="X103" s="149">
        <v>17.11</v>
      </c>
      <c r="Y103" s="149">
        <f t="shared" si="33"/>
        <v>0.85549999999999993</v>
      </c>
      <c r="Z103" s="149">
        <v>0</v>
      </c>
      <c r="AA103" s="149">
        <f t="shared" si="34"/>
        <v>0</v>
      </c>
      <c r="AB103" s="160">
        <v>12</v>
      </c>
      <c r="AC103" s="159">
        <f t="shared" si="35"/>
        <v>1</v>
      </c>
      <c r="AD103" s="106">
        <v>0</v>
      </c>
      <c r="AE103" s="106">
        <f t="shared" si="36"/>
        <v>0</v>
      </c>
      <c r="AF103" s="106">
        <v>16.329999999999998</v>
      </c>
      <c r="AG103" s="106">
        <f t="shared" si="37"/>
        <v>0.85947368421052628</v>
      </c>
      <c r="AH103" s="180">
        <v>12</v>
      </c>
      <c r="AI103" s="181">
        <f t="shared" si="38"/>
        <v>1</v>
      </c>
      <c r="AJ103" s="184">
        <v>12.67</v>
      </c>
      <c r="AK103" s="184">
        <f t="shared" si="39"/>
        <v>0.97461538461538466</v>
      </c>
      <c r="AL103" s="184">
        <v>0</v>
      </c>
      <c r="AM103" s="184">
        <f t="shared" si="40"/>
        <v>0</v>
      </c>
      <c r="AN103" s="96">
        <v>1</v>
      </c>
      <c r="AO103" s="97">
        <v>0</v>
      </c>
      <c r="AP103" s="97">
        <v>0</v>
      </c>
      <c r="AQ103" s="97">
        <v>0.95199999999999996</v>
      </c>
      <c r="AR103" s="97">
        <v>0.98399999999999999</v>
      </c>
      <c r="AS103" s="97">
        <v>0</v>
      </c>
      <c r="AT103" s="97">
        <v>0.96799999999999997</v>
      </c>
      <c r="AU103" s="97">
        <v>0</v>
      </c>
      <c r="AV103" s="97">
        <v>0</v>
      </c>
      <c r="AW103" s="97">
        <v>0.98599999999999999</v>
      </c>
      <c r="AX103" s="97">
        <v>0.98499999999999999</v>
      </c>
      <c r="AY103" s="97">
        <v>0</v>
      </c>
      <c r="AZ103" s="98">
        <v>1</v>
      </c>
      <c r="BA103" s="98">
        <v>0.30263157894736842</v>
      </c>
      <c r="BB103" s="197">
        <f t="shared" si="41"/>
        <v>1</v>
      </c>
      <c r="BC103" s="198">
        <f t="shared" si="42"/>
        <v>1</v>
      </c>
      <c r="BD103" s="201">
        <f t="shared" si="43"/>
        <v>1.0549410087719298</v>
      </c>
      <c r="BE103" s="202">
        <v>1</v>
      </c>
      <c r="BF103" s="209">
        <v>1</v>
      </c>
      <c r="BG103" s="210">
        <v>1</v>
      </c>
      <c r="BH103" s="211">
        <v>1</v>
      </c>
      <c r="BI103" s="212">
        <v>1</v>
      </c>
      <c r="BJ103" s="225">
        <v>4</v>
      </c>
      <c r="BK103" s="268">
        <v>5</v>
      </c>
      <c r="BL103" s="226" t="s">
        <v>47</v>
      </c>
      <c r="BM103" s="225">
        <v>4.7333333333333334</v>
      </c>
      <c r="BN103" s="201">
        <v>4.7333333333333334</v>
      </c>
      <c r="BO103" s="224" t="s">
        <v>20</v>
      </c>
      <c r="BP103" s="251">
        <f t="shared" si="44"/>
        <v>100.30685855263158</v>
      </c>
      <c r="BQ103" s="250">
        <f t="shared" si="45"/>
        <v>5</v>
      </c>
    </row>
    <row r="104" spans="1:69" ht="15">
      <c r="A104" s="133">
        <v>100628955</v>
      </c>
      <c r="B104" s="34">
        <v>0</v>
      </c>
      <c r="C104" s="35" t="s">
        <v>0</v>
      </c>
      <c r="D104" s="36">
        <f t="shared" si="46"/>
        <v>0</v>
      </c>
      <c r="E104" s="37">
        <v>0</v>
      </c>
      <c r="F104" s="38">
        <f t="shared" si="47"/>
        <v>0</v>
      </c>
      <c r="G104" s="37">
        <v>0</v>
      </c>
      <c r="H104" s="39">
        <f t="shared" si="48"/>
        <v>0</v>
      </c>
      <c r="I104" s="64" t="s">
        <v>0</v>
      </c>
      <c r="J104" s="65">
        <f t="shared" si="49"/>
        <v>0</v>
      </c>
      <c r="K104" s="66">
        <v>0</v>
      </c>
      <c r="L104" s="67">
        <f t="shared" si="50"/>
        <v>0</v>
      </c>
      <c r="M104" s="68">
        <v>0</v>
      </c>
      <c r="N104" s="69">
        <f t="shared" si="51"/>
        <v>0</v>
      </c>
      <c r="O104" s="79" t="s">
        <v>0</v>
      </c>
      <c r="P104" s="80">
        <f t="shared" si="52"/>
        <v>0</v>
      </c>
      <c r="Q104" s="81">
        <v>0</v>
      </c>
      <c r="R104" s="82">
        <f t="shared" si="53"/>
        <v>0</v>
      </c>
      <c r="S104" s="81">
        <v>0</v>
      </c>
      <c r="T104" s="83">
        <f t="shared" si="54"/>
        <v>0</v>
      </c>
      <c r="U104" s="151" t="s">
        <v>0</v>
      </c>
      <c r="V104" s="151" t="s">
        <v>0</v>
      </c>
      <c r="W104" s="152">
        <f t="shared" si="32"/>
        <v>0</v>
      </c>
      <c r="X104" s="149">
        <v>0</v>
      </c>
      <c r="Y104" s="149">
        <f t="shared" si="33"/>
        <v>0</v>
      </c>
      <c r="Z104" s="149">
        <v>0</v>
      </c>
      <c r="AA104" s="149">
        <f t="shared" si="34"/>
        <v>0</v>
      </c>
      <c r="AB104" s="160" t="s">
        <v>0</v>
      </c>
      <c r="AC104" s="159">
        <f t="shared" si="35"/>
        <v>0</v>
      </c>
      <c r="AD104" s="106">
        <v>0</v>
      </c>
      <c r="AE104" s="106">
        <f t="shared" si="36"/>
        <v>0</v>
      </c>
      <c r="AF104" s="106">
        <v>0</v>
      </c>
      <c r="AG104" s="106">
        <f t="shared" si="37"/>
        <v>0</v>
      </c>
      <c r="AH104" s="180" t="s">
        <v>0</v>
      </c>
      <c r="AI104" s="181">
        <f t="shared" si="38"/>
        <v>0</v>
      </c>
      <c r="AJ104" s="184">
        <v>0</v>
      </c>
      <c r="AK104" s="184">
        <f t="shared" si="39"/>
        <v>0</v>
      </c>
      <c r="AL104" s="184">
        <v>0</v>
      </c>
      <c r="AM104" s="184">
        <f t="shared" si="40"/>
        <v>0</v>
      </c>
      <c r="AN104" s="96">
        <v>0</v>
      </c>
      <c r="AO104" s="97">
        <v>0</v>
      </c>
      <c r="AP104" s="97">
        <v>0</v>
      </c>
      <c r="AQ104" s="97">
        <v>0</v>
      </c>
      <c r="AR104" s="97">
        <v>0</v>
      </c>
      <c r="AS104" s="97">
        <v>0</v>
      </c>
      <c r="AT104" s="97">
        <v>0</v>
      </c>
      <c r="AU104" s="97">
        <v>0</v>
      </c>
      <c r="AV104" s="97">
        <v>0</v>
      </c>
      <c r="AW104" s="97">
        <v>0</v>
      </c>
      <c r="AX104" s="97">
        <v>0</v>
      </c>
      <c r="AY104" s="97">
        <v>0</v>
      </c>
      <c r="AZ104" s="98">
        <v>2.7777777777777776E-2</v>
      </c>
      <c r="BA104" s="98">
        <v>0</v>
      </c>
      <c r="BB104" s="197">
        <f t="shared" si="41"/>
        <v>2.7777777777777776E-2</v>
      </c>
      <c r="BC104" s="198">
        <f t="shared" si="42"/>
        <v>0</v>
      </c>
      <c r="BD104" s="201">
        <f t="shared" si="43"/>
        <v>0</v>
      </c>
      <c r="BE104" s="202">
        <v>0</v>
      </c>
      <c r="BF104" s="209"/>
      <c r="BG104" s="210"/>
      <c r="BH104" s="211"/>
      <c r="BI104" s="212"/>
      <c r="BJ104" s="225"/>
      <c r="BK104" s="267" t="s">
        <v>20</v>
      </c>
      <c r="BL104" s="226" t="s">
        <v>20</v>
      </c>
      <c r="BM104" s="225"/>
      <c r="BN104" s="201"/>
      <c r="BO104" s="224" t="s">
        <v>20</v>
      </c>
      <c r="BP104" s="251" t="str">
        <f t="shared" si="44"/>
        <v>*</v>
      </c>
      <c r="BQ104" s="250" t="str">
        <f t="shared" si="45"/>
        <v>*</v>
      </c>
    </row>
    <row r="105" spans="1:69" ht="23.25">
      <c r="A105" s="133">
        <v>100629158</v>
      </c>
      <c r="B105" s="34">
        <v>12</v>
      </c>
      <c r="C105" s="35">
        <v>12</v>
      </c>
      <c r="D105" s="36">
        <f t="shared" si="46"/>
        <v>1</v>
      </c>
      <c r="E105" s="37">
        <v>0</v>
      </c>
      <c r="F105" s="38">
        <f t="shared" si="47"/>
        <v>0</v>
      </c>
      <c r="G105" s="37">
        <v>18.329999999999998</v>
      </c>
      <c r="H105" s="39">
        <f t="shared" si="48"/>
        <v>0.96473684210526311</v>
      </c>
      <c r="I105" s="64">
        <v>12</v>
      </c>
      <c r="J105" s="65">
        <f t="shared" si="49"/>
        <v>1</v>
      </c>
      <c r="K105" s="66">
        <v>15.67</v>
      </c>
      <c r="L105" s="67">
        <f t="shared" si="50"/>
        <v>0.979375</v>
      </c>
      <c r="M105" s="68">
        <v>0</v>
      </c>
      <c r="N105" s="69">
        <f t="shared" si="51"/>
        <v>0</v>
      </c>
      <c r="O105" s="79">
        <v>12</v>
      </c>
      <c r="P105" s="80">
        <f t="shared" si="52"/>
        <v>1</v>
      </c>
      <c r="Q105" s="81">
        <v>17</v>
      </c>
      <c r="R105" s="82">
        <f t="shared" si="53"/>
        <v>1</v>
      </c>
      <c r="S105" s="81">
        <v>0</v>
      </c>
      <c r="T105" s="83">
        <f t="shared" si="54"/>
        <v>0</v>
      </c>
      <c r="U105" s="151">
        <v>12</v>
      </c>
      <c r="V105" s="151">
        <v>12</v>
      </c>
      <c r="W105" s="152">
        <f t="shared" si="32"/>
        <v>1</v>
      </c>
      <c r="X105" s="149">
        <v>20</v>
      </c>
      <c r="Y105" s="149">
        <f t="shared" si="33"/>
        <v>1</v>
      </c>
      <c r="Z105" s="149">
        <v>0</v>
      </c>
      <c r="AA105" s="149">
        <f t="shared" si="34"/>
        <v>0</v>
      </c>
      <c r="AB105" s="160">
        <v>12</v>
      </c>
      <c r="AC105" s="159">
        <f t="shared" si="35"/>
        <v>1</v>
      </c>
      <c r="AD105" s="106">
        <v>0</v>
      </c>
      <c r="AE105" s="106">
        <f t="shared" si="36"/>
        <v>0</v>
      </c>
      <c r="AF105" s="106">
        <v>18</v>
      </c>
      <c r="AG105" s="106">
        <f t="shared" si="37"/>
        <v>0.94736842105263153</v>
      </c>
      <c r="AH105" s="180">
        <v>12</v>
      </c>
      <c r="AI105" s="181">
        <f t="shared" si="38"/>
        <v>1</v>
      </c>
      <c r="AJ105" s="184">
        <v>0</v>
      </c>
      <c r="AK105" s="184">
        <f t="shared" si="39"/>
        <v>0</v>
      </c>
      <c r="AL105" s="184">
        <v>19</v>
      </c>
      <c r="AM105" s="184">
        <f t="shared" si="40"/>
        <v>0.95</v>
      </c>
      <c r="AN105" s="96">
        <v>0</v>
      </c>
      <c r="AO105" s="97">
        <v>1</v>
      </c>
      <c r="AP105" s="97">
        <v>0.96499999999999997</v>
      </c>
      <c r="AQ105" s="97">
        <v>0</v>
      </c>
      <c r="AR105" s="97">
        <v>0.97399999999999998</v>
      </c>
      <c r="AS105" s="97">
        <v>0</v>
      </c>
      <c r="AT105" s="97">
        <v>1</v>
      </c>
      <c r="AU105" s="97">
        <v>0</v>
      </c>
      <c r="AV105" s="97">
        <v>0</v>
      </c>
      <c r="AW105" s="97">
        <v>0.95600000000000007</v>
      </c>
      <c r="AX105" s="97">
        <v>0</v>
      </c>
      <c r="AY105" s="97">
        <v>0.98166666666666658</v>
      </c>
      <c r="AZ105" s="98">
        <v>1</v>
      </c>
      <c r="BA105" s="98">
        <v>2.6315789473684209E-2</v>
      </c>
      <c r="BB105" s="197">
        <f t="shared" si="41"/>
        <v>1</v>
      </c>
      <c r="BC105" s="198">
        <f t="shared" si="42"/>
        <v>1</v>
      </c>
      <c r="BD105" s="201">
        <f t="shared" si="43"/>
        <v>1.2211695358187131</v>
      </c>
      <c r="BE105" s="202">
        <v>0.83333333333333326</v>
      </c>
      <c r="BF105" s="209">
        <v>1</v>
      </c>
      <c r="BG105" s="210"/>
      <c r="BH105" s="211">
        <v>1</v>
      </c>
      <c r="BI105" s="212">
        <v>1</v>
      </c>
      <c r="BJ105" s="225">
        <v>4.541666666666667</v>
      </c>
      <c r="BK105" s="268">
        <v>5</v>
      </c>
      <c r="BL105" s="226" t="s">
        <v>49</v>
      </c>
      <c r="BM105" s="225">
        <v>4.7833333333333341</v>
      </c>
      <c r="BN105" s="201">
        <v>4.7833333333333341</v>
      </c>
      <c r="BO105" s="224" t="s">
        <v>20</v>
      </c>
      <c r="BP105" s="251">
        <f t="shared" si="44"/>
        <v>102.9959050621345</v>
      </c>
      <c r="BQ105" s="250">
        <f t="shared" si="45"/>
        <v>5</v>
      </c>
    </row>
    <row r="106" spans="1:69" ht="15">
      <c r="A106" s="133">
        <v>100639960</v>
      </c>
      <c r="B106" s="34">
        <v>11.33</v>
      </c>
      <c r="C106" s="35">
        <v>12</v>
      </c>
      <c r="D106" s="36">
        <f t="shared" si="46"/>
        <v>0.9720833333333333</v>
      </c>
      <c r="E106" s="37">
        <v>10</v>
      </c>
      <c r="F106" s="38">
        <f t="shared" si="47"/>
        <v>0.90909090909090906</v>
      </c>
      <c r="G106" s="37">
        <v>0</v>
      </c>
      <c r="H106" s="39">
        <f t="shared" si="48"/>
        <v>0</v>
      </c>
      <c r="I106" s="64">
        <v>10.5</v>
      </c>
      <c r="J106" s="65">
        <f t="shared" si="49"/>
        <v>0.875</v>
      </c>
      <c r="K106" s="66">
        <v>0</v>
      </c>
      <c r="L106" s="67">
        <f t="shared" si="50"/>
        <v>0</v>
      </c>
      <c r="M106" s="68">
        <v>16.22</v>
      </c>
      <c r="N106" s="69">
        <f t="shared" si="51"/>
        <v>0.81099999999999994</v>
      </c>
      <c r="O106" s="79">
        <v>11.45</v>
      </c>
      <c r="P106" s="80">
        <f t="shared" si="52"/>
        <v>0.95416666666666661</v>
      </c>
      <c r="Q106" s="81">
        <v>14.67</v>
      </c>
      <c r="R106" s="82">
        <f t="shared" si="53"/>
        <v>0.86294117647058821</v>
      </c>
      <c r="S106" s="81">
        <v>0</v>
      </c>
      <c r="T106" s="83">
        <f t="shared" si="54"/>
        <v>0</v>
      </c>
      <c r="U106" s="151">
        <v>12</v>
      </c>
      <c r="V106" s="151">
        <v>12</v>
      </c>
      <c r="W106" s="152">
        <f t="shared" si="32"/>
        <v>1</v>
      </c>
      <c r="X106" s="149">
        <v>0</v>
      </c>
      <c r="Y106" s="149">
        <f t="shared" si="33"/>
        <v>0</v>
      </c>
      <c r="Z106" s="149">
        <v>17.329999999999998</v>
      </c>
      <c r="AA106" s="149">
        <f t="shared" si="34"/>
        <v>0.66653846153846152</v>
      </c>
      <c r="AB106" s="160">
        <v>12</v>
      </c>
      <c r="AC106" s="159">
        <f t="shared" si="35"/>
        <v>1</v>
      </c>
      <c r="AD106" s="106">
        <v>0</v>
      </c>
      <c r="AE106" s="106">
        <f t="shared" si="36"/>
        <v>0</v>
      </c>
      <c r="AF106" s="106">
        <v>11.67</v>
      </c>
      <c r="AG106" s="106">
        <f t="shared" si="37"/>
        <v>0.61421052631578943</v>
      </c>
      <c r="AH106" s="180">
        <v>7.29</v>
      </c>
      <c r="AI106" s="181">
        <f t="shared" si="38"/>
        <v>0.60750000000000004</v>
      </c>
      <c r="AJ106" s="184">
        <v>0</v>
      </c>
      <c r="AK106" s="184">
        <f t="shared" si="39"/>
        <v>0</v>
      </c>
      <c r="AL106" s="184">
        <v>11.33</v>
      </c>
      <c r="AM106" s="184">
        <f t="shared" si="40"/>
        <v>0.5665</v>
      </c>
      <c r="AN106" s="96">
        <v>0.91</v>
      </c>
      <c r="AO106" s="97">
        <v>0</v>
      </c>
      <c r="AP106" s="97">
        <v>0</v>
      </c>
      <c r="AQ106" s="97">
        <v>0.90800000000000003</v>
      </c>
      <c r="AR106" s="97">
        <v>1</v>
      </c>
      <c r="AS106" s="97">
        <v>0</v>
      </c>
      <c r="AT106" s="97">
        <v>0</v>
      </c>
      <c r="AU106" s="97">
        <v>0.96714285714285708</v>
      </c>
      <c r="AV106" s="97">
        <v>0</v>
      </c>
      <c r="AW106" s="97">
        <v>0.97399999999999998</v>
      </c>
      <c r="AX106" s="97">
        <v>0</v>
      </c>
      <c r="AY106" s="97">
        <v>0.98833333333333329</v>
      </c>
      <c r="AZ106" s="98">
        <v>0.77777777777777779</v>
      </c>
      <c r="BA106" s="98">
        <v>0.21052631578947367</v>
      </c>
      <c r="BB106" s="197">
        <f t="shared" si="41"/>
        <v>0.84795321637426901</v>
      </c>
      <c r="BC106" s="198">
        <f t="shared" si="42"/>
        <v>0.92260416666666678</v>
      </c>
      <c r="BD106" s="201">
        <f t="shared" si="43"/>
        <v>1.0352075348627978</v>
      </c>
      <c r="BE106" s="202">
        <v>0.16666666666666666</v>
      </c>
      <c r="BF106" s="209">
        <v>1</v>
      </c>
      <c r="BG106" s="210">
        <v>1</v>
      </c>
      <c r="BH106" s="211">
        <v>1</v>
      </c>
      <c r="BI106" s="212">
        <v>1</v>
      </c>
      <c r="BJ106" s="225">
        <v>3.8333333333333335</v>
      </c>
      <c r="BK106" s="267">
        <v>3.8333333333333335</v>
      </c>
      <c r="BL106" s="224" t="s">
        <v>20</v>
      </c>
      <c r="BM106" s="225">
        <v>3.3666666666666667</v>
      </c>
      <c r="BN106" s="201">
        <v>3.3666666666666667</v>
      </c>
      <c r="BO106" s="224" t="s">
        <v>20</v>
      </c>
      <c r="BP106" s="251">
        <f t="shared" si="44"/>
        <v>78.292194950517313</v>
      </c>
      <c r="BQ106" s="250">
        <f t="shared" si="45"/>
        <v>3</v>
      </c>
    </row>
    <row r="107" spans="1:69" ht="15">
      <c r="A107" s="133">
        <v>100667152</v>
      </c>
      <c r="B107" s="34">
        <v>12</v>
      </c>
      <c r="C107" s="35">
        <v>12</v>
      </c>
      <c r="D107" s="36">
        <f t="shared" si="46"/>
        <v>1</v>
      </c>
      <c r="E107" s="37">
        <v>0</v>
      </c>
      <c r="F107" s="38">
        <f t="shared" si="47"/>
        <v>0</v>
      </c>
      <c r="G107" s="37">
        <v>18</v>
      </c>
      <c r="H107" s="39">
        <f t="shared" si="48"/>
        <v>0.94736842105263153</v>
      </c>
      <c r="I107" s="64">
        <v>12</v>
      </c>
      <c r="J107" s="65">
        <f t="shared" si="49"/>
        <v>1</v>
      </c>
      <c r="K107" s="66">
        <v>15.33</v>
      </c>
      <c r="L107" s="67">
        <f t="shared" si="50"/>
        <v>0.958125</v>
      </c>
      <c r="M107" s="68">
        <v>0</v>
      </c>
      <c r="N107" s="69">
        <f t="shared" si="51"/>
        <v>0</v>
      </c>
      <c r="O107" s="79">
        <v>12</v>
      </c>
      <c r="P107" s="80">
        <f t="shared" si="52"/>
        <v>1</v>
      </c>
      <c r="Q107" s="81">
        <v>15.67</v>
      </c>
      <c r="R107" s="82">
        <f t="shared" si="53"/>
        <v>0.92176470588235293</v>
      </c>
      <c r="S107" s="81">
        <v>0</v>
      </c>
      <c r="T107" s="83">
        <f t="shared" si="54"/>
        <v>0</v>
      </c>
      <c r="U107" s="151">
        <v>12</v>
      </c>
      <c r="V107" s="151">
        <v>12</v>
      </c>
      <c r="W107" s="152">
        <f t="shared" si="32"/>
        <v>1</v>
      </c>
      <c r="X107" s="149">
        <v>0</v>
      </c>
      <c r="Y107" s="149">
        <f t="shared" si="33"/>
        <v>0</v>
      </c>
      <c r="Z107" s="149">
        <v>21.89</v>
      </c>
      <c r="AA107" s="149">
        <f t="shared" si="34"/>
        <v>0.841923076923077</v>
      </c>
      <c r="AB107" s="160">
        <v>12</v>
      </c>
      <c r="AC107" s="159">
        <f t="shared" si="35"/>
        <v>1</v>
      </c>
      <c r="AD107" s="106">
        <v>11</v>
      </c>
      <c r="AE107" s="106">
        <f t="shared" si="36"/>
        <v>0.7857142857142857</v>
      </c>
      <c r="AF107" s="106">
        <v>0</v>
      </c>
      <c r="AG107" s="106">
        <f t="shared" si="37"/>
        <v>0</v>
      </c>
      <c r="AH107" s="180">
        <v>12</v>
      </c>
      <c r="AI107" s="181">
        <f t="shared" si="38"/>
        <v>1</v>
      </c>
      <c r="AJ107" s="184">
        <v>0</v>
      </c>
      <c r="AK107" s="184">
        <f t="shared" si="39"/>
        <v>0</v>
      </c>
      <c r="AL107" s="184">
        <v>18.670000000000002</v>
      </c>
      <c r="AM107" s="184">
        <f t="shared" si="40"/>
        <v>0.93350000000000011</v>
      </c>
      <c r="AN107" s="96">
        <v>0</v>
      </c>
      <c r="AO107" s="97">
        <v>0.98000000000000009</v>
      </c>
      <c r="AP107" s="97">
        <v>0.86499999999999999</v>
      </c>
      <c r="AQ107" s="97">
        <v>0</v>
      </c>
      <c r="AR107" s="97">
        <v>0.95799999999999996</v>
      </c>
      <c r="AS107" s="97">
        <v>0</v>
      </c>
      <c r="AT107" s="97">
        <v>0</v>
      </c>
      <c r="AU107" s="97">
        <v>0.96571428571428564</v>
      </c>
      <c r="AV107" s="97">
        <v>0.99</v>
      </c>
      <c r="AW107" s="97">
        <v>0</v>
      </c>
      <c r="AX107" s="97">
        <v>0</v>
      </c>
      <c r="AY107" s="97">
        <v>0.98166666666666658</v>
      </c>
      <c r="AZ107" s="98">
        <v>0.91666666666666663</v>
      </c>
      <c r="BA107" s="98">
        <v>1</v>
      </c>
      <c r="BB107" s="197">
        <f t="shared" si="41"/>
        <v>1</v>
      </c>
      <c r="BC107" s="198">
        <f t="shared" si="42"/>
        <v>1</v>
      </c>
      <c r="BD107" s="201">
        <f t="shared" si="43"/>
        <v>1.1719351626261165</v>
      </c>
      <c r="BE107" s="202">
        <v>0.83333333333333326</v>
      </c>
      <c r="BF107" s="209">
        <v>1</v>
      </c>
      <c r="BG107" s="210">
        <v>1</v>
      </c>
      <c r="BH107" s="211">
        <v>1</v>
      </c>
      <c r="BI107" s="212">
        <v>1</v>
      </c>
      <c r="BJ107" s="225">
        <v>4.5625</v>
      </c>
      <c r="BK107" s="267">
        <v>4.5625</v>
      </c>
      <c r="BL107" s="226" t="s">
        <v>20</v>
      </c>
      <c r="BM107" s="225">
        <v>4.7</v>
      </c>
      <c r="BN107" s="201">
        <v>4.7</v>
      </c>
      <c r="BO107" s="224" t="s">
        <v>20</v>
      </c>
      <c r="BP107" s="251">
        <f t="shared" si="44"/>
        <v>99.681712398986235</v>
      </c>
      <c r="BQ107" s="250">
        <f t="shared" si="45"/>
        <v>5</v>
      </c>
    </row>
    <row r="108" spans="1:69" ht="15">
      <c r="A108" s="133">
        <v>100679496</v>
      </c>
      <c r="B108" s="34">
        <v>12</v>
      </c>
      <c r="C108" s="35">
        <v>12</v>
      </c>
      <c r="D108" s="36">
        <f t="shared" si="46"/>
        <v>1</v>
      </c>
      <c r="E108" s="37">
        <v>0</v>
      </c>
      <c r="F108" s="38">
        <f t="shared" si="47"/>
        <v>0</v>
      </c>
      <c r="G108" s="37">
        <v>18.670000000000002</v>
      </c>
      <c r="H108" s="39">
        <f t="shared" si="48"/>
        <v>0.98263157894736852</v>
      </c>
      <c r="I108" s="64">
        <v>12</v>
      </c>
      <c r="J108" s="65">
        <f t="shared" si="49"/>
        <v>1</v>
      </c>
      <c r="K108" s="66">
        <v>0</v>
      </c>
      <c r="L108" s="67">
        <f t="shared" si="50"/>
        <v>0</v>
      </c>
      <c r="M108" s="68">
        <v>19.329999999999998</v>
      </c>
      <c r="N108" s="69">
        <f t="shared" si="51"/>
        <v>0.96649999999999991</v>
      </c>
      <c r="O108" s="79">
        <v>12</v>
      </c>
      <c r="P108" s="80">
        <f t="shared" si="52"/>
        <v>1</v>
      </c>
      <c r="Q108" s="81">
        <v>16</v>
      </c>
      <c r="R108" s="82">
        <f t="shared" si="53"/>
        <v>0.94117647058823528</v>
      </c>
      <c r="S108" s="81">
        <v>0</v>
      </c>
      <c r="T108" s="83">
        <f t="shared" si="54"/>
        <v>0</v>
      </c>
      <c r="U108" s="151">
        <v>12</v>
      </c>
      <c r="V108" s="151">
        <v>12</v>
      </c>
      <c r="W108" s="152">
        <f t="shared" si="32"/>
        <v>1</v>
      </c>
      <c r="X108" s="149">
        <v>18.670000000000002</v>
      </c>
      <c r="Y108" s="149">
        <f t="shared" si="33"/>
        <v>0.93350000000000011</v>
      </c>
      <c r="Z108" s="149">
        <v>0</v>
      </c>
      <c r="AA108" s="149">
        <f t="shared" si="34"/>
        <v>0</v>
      </c>
      <c r="AB108" s="160">
        <v>12</v>
      </c>
      <c r="AC108" s="159">
        <f t="shared" si="35"/>
        <v>1</v>
      </c>
      <c r="AD108" s="106">
        <v>14</v>
      </c>
      <c r="AE108" s="106">
        <f t="shared" si="36"/>
        <v>1</v>
      </c>
      <c r="AF108" s="106">
        <v>0</v>
      </c>
      <c r="AG108" s="106">
        <f t="shared" si="37"/>
        <v>0</v>
      </c>
      <c r="AH108" s="180">
        <v>12</v>
      </c>
      <c r="AI108" s="181">
        <f t="shared" si="38"/>
        <v>1</v>
      </c>
      <c r="AJ108" s="184">
        <v>0</v>
      </c>
      <c r="AK108" s="184">
        <f t="shared" si="39"/>
        <v>0</v>
      </c>
      <c r="AL108" s="184">
        <v>17.670000000000002</v>
      </c>
      <c r="AM108" s="184">
        <f t="shared" si="40"/>
        <v>0.88350000000000006</v>
      </c>
      <c r="AN108" s="96">
        <v>0</v>
      </c>
      <c r="AO108" s="97">
        <v>0.99399999999999999</v>
      </c>
      <c r="AP108" s="97">
        <v>0</v>
      </c>
      <c r="AQ108" s="97">
        <v>0.99199999999999999</v>
      </c>
      <c r="AR108" s="97">
        <v>1</v>
      </c>
      <c r="AS108" s="97">
        <v>0</v>
      </c>
      <c r="AT108" s="97">
        <v>0.9880000000000001</v>
      </c>
      <c r="AU108" s="97">
        <v>0</v>
      </c>
      <c r="AV108" s="97">
        <v>1</v>
      </c>
      <c r="AW108" s="97">
        <v>0</v>
      </c>
      <c r="AX108" s="97">
        <v>0</v>
      </c>
      <c r="AY108" s="97">
        <v>1</v>
      </c>
      <c r="AZ108" s="98">
        <v>1</v>
      </c>
      <c r="BA108" s="98">
        <v>1.3157894736842105E-2</v>
      </c>
      <c r="BB108" s="197">
        <f t="shared" si="41"/>
        <v>1</v>
      </c>
      <c r="BC108" s="198">
        <f t="shared" si="42"/>
        <v>1</v>
      </c>
      <c r="BD108" s="201">
        <f t="shared" si="43"/>
        <v>1.2276383771929824</v>
      </c>
      <c r="BE108" s="202">
        <v>0.83333333333333326</v>
      </c>
      <c r="BF108" s="209">
        <v>1</v>
      </c>
      <c r="BG108" s="210">
        <v>1</v>
      </c>
      <c r="BH108" s="211">
        <v>1</v>
      </c>
      <c r="BI108" s="212">
        <v>1</v>
      </c>
      <c r="BJ108" s="225">
        <v>4.583333333333333</v>
      </c>
      <c r="BK108" s="267">
        <v>4.583333333333333</v>
      </c>
      <c r="BL108" s="226" t="s">
        <v>20</v>
      </c>
      <c r="BM108" s="225">
        <v>4.5666666666666664</v>
      </c>
      <c r="BN108" s="201">
        <v>4.5666666666666664</v>
      </c>
      <c r="BO108" s="224" t="s">
        <v>20</v>
      </c>
      <c r="BP108" s="251">
        <f t="shared" si="44"/>
        <v>100.62429276315788</v>
      </c>
      <c r="BQ108" s="250">
        <f t="shared" si="45"/>
        <v>5</v>
      </c>
    </row>
    <row r="109" spans="1:69" ht="15">
      <c r="A109" s="133">
        <v>100699845</v>
      </c>
      <c r="B109" s="34">
        <v>12</v>
      </c>
      <c r="C109" s="35">
        <v>12</v>
      </c>
      <c r="D109" s="36">
        <f t="shared" si="46"/>
        <v>1</v>
      </c>
      <c r="E109" s="37">
        <v>7.33</v>
      </c>
      <c r="F109" s="38">
        <f t="shared" si="47"/>
        <v>0.66636363636363638</v>
      </c>
      <c r="G109" s="37">
        <v>2</v>
      </c>
      <c r="H109" s="39">
        <f t="shared" si="48"/>
        <v>0.10526315789473684</v>
      </c>
      <c r="I109" s="64">
        <v>12</v>
      </c>
      <c r="J109" s="65">
        <f t="shared" si="49"/>
        <v>1</v>
      </c>
      <c r="K109" s="66">
        <v>0</v>
      </c>
      <c r="L109" s="67">
        <f t="shared" si="50"/>
        <v>0</v>
      </c>
      <c r="M109" s="68">
        <v>11.22</v>
      </c>
      <c r="N109" s="69">
        <f t="shared" si="51"/>
        <v>0.56100000000000005</v>
      </c>
      <c r="O109" s="79">
        <v>12</v>
      </c>
      <c r="P109" s="80">
        <f t="shared" si="52"/>
        <v>1</v>
      </c>
      <c r="Q109" s="81">
        <v>0</v>
      </c>
      <c r="R109" s="82">
        <f t="shared" si="53"/>
        <v>0</v>
      </c>
      <c r="S109" s="81">
        <v>5.14</v>
      </c>
      <c r="T109" s="83">
        <f t="shared" si="54"/>
        <v>0.17724137931034481</v>
      </c>
      <c r="U109" s="151">
        <v>12</v>
      </c>
      <c r="V109" s="151">
        <v>11.26</v>
      </c>
      <c r="W109" s="152">
        <f t="shared" si="32"/>
        <v>0.96916666666666662</v>
      </c>
      <c r="X109" s="149">
        <v>0</v>
      </c>
      <c r="Y109" s="149">
        <f t="shared" si="33"/>
        <v>0</v>
      </c>
      <c r="Z109" s="149">
        <v>12</v>
      </c>
      <c r="AA109" s="149">
        <f t="shared" si="34"/>
        <v>0.46153846153846156</v>
      </c>
      <c r="AB109" s="160">
        <v>11.5</v>
      </c>
      <c r="AC109" s="159">
        <f t="shared" si="35"/>
        <v>0.95833333333333337</v>
      </c>
      <c r="AD109" s="106">
        <v>0</v>
      </c>
      <c r="AE109" s="106">
        <f t="shared" si="36"/>
        <v>0</v>
      </c>
      <c r="AF109" s="106">
        <v>11.78</v>
      </c>
      <c r="AG109" s="106">
        <f t="shared" si="37"/>
        <v>0.62</v>
      </c>
      <c r="AH109" s="180">
        <v>6.57</v>
      </c>
      <c r="AI109" s="181">
        <f t="shared" si="38"/>
        <v>0.54749999999999999</v>
      </c>
      <c r="AJ109" s="184">
        <v>0</v>
      </c>
      <c r="AK109" s="184">
        <f t="shared" si="39"/>
        <v>0</v>
      </c>
      <c r="AL109" s="184">
        <v>0</v>
      </c>
      <c r="AM109" s="184">
        <f t="shared" si="40"/>
        <v>0</v>
      </c>
      <c r="AN109" s="96">
        <v>0.96750000000000003</v>
      </c>
      <c r="AO109" s="97">
        <v>0</v>
      </c>
      <c r="AP109" s="97">
        <v>0</v>
      </c>
      <c r="AQ109" s="97">
        <v>0.94800000000000006</v>
      </c>
      <c r="AR109" s="97">
        <v>0</v>
      </c>
      <c r="AS109" s="97">
        <v>0</v>
      </c>
      <c r="AT109" s="97">
        <v>0</v>
      </c>
      <c r="AU109" s="97">
        <v>0.96857142857142864</v>
      </c>
      <c r="AV109" s="97">
        <v>0</v>
      </c>
      <c r="AW109" s="97">
        <v>0.71799999999999997</v>
      </c>
      <c r="AX109" s="97">
        <v>0</v>
      </c>
      <c r="AY109" s="97">
        <v>0</v>
      </c>
      <c r="AZ109" s="98">
        <v>0.72222222222222221</v>
      </c>
      <c r="BA109" s="98">
        <v>1.3157894736842105E-2</v>
      </c>
      <c r="BB109" s="197">
        <f t="shared" si="41"/>
        <v>0.72660818713450293</v>
      </c>
      <c r="BC109" s="198">
        <f t="shared" si="42"/>
        <v>0.93052083333333346</v>
      </c>
      <c r="BD109" s="201">
        <f t="shared" si="43"/>
        <v>0.66476870899064644</v>
      </c>
      <c r="BE109" s="202">
        <v>0.83333333333333326</v>
      </c>
      <c r="BF109" s="209">
        <v>1</v>
      </c>
      <c r="BG109" s="210"/>
      <c r="BH109" s="211">
        <v>1</v>
      </c>
      <c r="BI109" s="212">
        <v>1</v>
      </c>
      <c r="BJ109" s="225">
        <v>3.5416666666666665</v>
      </c>
      <c r="BK109" s="267">
        <v>3.5416666666666665</v>
      </c>
      <c r="BL109" s="226" t="s">
        <v>20</v>
      </c>
      <c r="BM109" s="225">
        <v>3.4833333333333334</v>
      </c>
      <c r="BN109" s="201">
        <v>3.4833333333333334</v>
      </c>
      <c r="BO109" s="224" t="s">
        <v>20</v>
      </c>
      <c r="BP109" s="251">
        <f t="shared" si="44"/>
        <v>73.25688219845037</v>
      </c>
      <c r="BQ109" s="250">
        <f t="shared" si="45"/>
        <v>3</v>
      </c>
    </row>
    <row r="110" spans="1:69" ht="15">
      <c r="A110" s="133">
        <v>100699939</v>
      </c>
      <c r="B110" s="34">
        <v>12</v>
      </c>
      <c r="C110" s="35">
        <v>12</v>
      </c>
      <c r="D110" s="36">
        <f t="shared" si="46"/>
        <v>1</v>
      </c>
      <c r="E110" s="37">
        <v>0</v>
      </c>
      <c r="F110" s="38">
        <f t="shared" si="47"/>
        <v>0</v>
      </c>
      <c r="G110" s="37">
        <v>18.559999999999999</v>
      </c>
      <c r="H110" s="39">
        <f t="shared" si="48"/>
        <v>0.97684210526315784</v>
      </c>
      <c r="I110" s="64">
        <v>12</v>
      </c>
      <c r="J110" s="65">
        <f t="shared" si="49"/>
        <v>1</v>
      </c>
      <c r="K110" s="66">
        <v>15</v>
      </c>
      <c r="L110" s="67">
        <f t="shared" si="50"/>
        <v>0.9375</v>
      </c>
      <c r="M110" s="68">
        <v>0</v>
      </c>
      <c r="N110" s="69">
        <f t="shared" si="51"/>
        <v>0</v>
      </c>
      <c r="O110" s="79">
        <v>12</v>
      </c>
      <c r="P110" s="80">
        <f t="shared" si="52"/>
        <v>1</v>
      </c>
      <c r="Q110" s="81">
        <v>14.67</v>
      </c>
      <c r="R110" s="82">
        <f t="shared" si="53"/>
        <v>0.86294117647058821</v>
      </c>
      <c r="S110" s="81">
        <v>0</v>
      </c>
      <c r="T110" s="83">
        <f t="shared" si="54"/>
        <v>0</v>
      </c>
      <c r="U110" s="151">
        <v>12</v>
      </c>
      <c r="V110" s="151">
        <v>12</v>
      </c>
      <c r="W110" s="152">
        <f t="shared" si="32"/>
        <v>1</v>
      </c>
      <c r="X110" s="149">
        <v>0</v>
      </c>
      <c r="Y110" s="149">
        <f t="shared" si="33"/>
        <v>0</v>
      </c>
      <c r="Z110" s="149">
        <v>24.33</v>
      </c>
      <c r="AA110" s="149">
        <f t="shared" si="34"/>
        <v>0.93576923076923069</v>
      </c>
      <c r="AB110" s="160">
        <v>12</v>
      </c>
      <c r="AC110" s="159">
        <f t="shared" si="35"/>
        <v>1</v>
      </c>
      <c r="AD110" s="106">
        <v>13</v>
      </c>
      <c r="AE110" s="106">
        <f t="shared" si="36"/>
        <v>0.9285714285714286</v>
      </c>
      <c r="AF110" s="106">
        <v>0</v>
      </c>
      <c r="AG110" s="106">
        <f t="shared" si="37"/>
        <v>0</v>
      </c>
      <c r="AH110" s="180">
        <v>12</v>
      </c>
      <c r="AI110" s="181">
        <f t="shared" si="38"/>
        <v>1</v>
      </c>
      <c r="AJ110" s="184">
        <v>0</v>
      </c>
      <c r="AK110" s="184">
        <f t="shared" si="39"/>
        <v>0</v>
      </c>
      <c r="AL110" s="184">
        <v>19.329999999999998</v>
      </c>
      <c r="AM110" s="184">
        <f t="shared" si="40"/>
        <v>0.96649999999999991</v>
      </c>
      <c r="AN110" s="96">
        <v>0</v>
      </c>
      <c r="AO110" s="97">
        <v>0.84800000000000009</v>
      </c>
      <c r="AP110" s="97">
        <v>1</v>
      </c>
      <c r="AQ110" s="97">
        <v>0</v>
      </c>
      <c r="AR110" s="97">
        <v>1</v>
      </c>
      <c r="AS110" s="97">
        <v>0</v>
      </c>
      <c r="AT110" s="97">
        <v>0</v>
      </c>
      <c r="AU110" s="97">
        <v>0.94285714285714284</v>
      </c>
      <c r="AV110" s="97">
        <v>0</v>
      </c>
      <c r="AW110" s="97">
        <v>0</v>
      </c>
      <c r="AX110" s="97">
        <v>0</v>
      </c>
      <c r="AY110" s="97">
        <v>1</v>
      </c>
      <c r="AZ110" s="98">
        <v>1</v>
      </c>
      <c r="BA110" s="98">
        <v>2.6315789473684209E-2</v>
      </c>
      <c r="BB110" s="197">
        <f t="shared" si="41"/>
        <v>1</v>
      </c>
      <c r="BC110" s="198">
        <f t="shared" si="42"/>
        <v>1</v>
      </c>
      <c r="BD110" s="201">
        <f t="shared" si="43"/>
        <v>1.1664812632542896</v>
      </c>
      <c r="BE110" s="202">
        <v>0.66666666666666663</v>
      </c>
      <c r="BF110" s="209">
        <v>1</v>
      </c>
      <c r="BG110" s="210">
        <v>1</v>
      </c>
      <c r="BH110" s="211">
        <v>1</v>
      </c>
      <c r="BI110" s="212">
        <v>1</v>
      </c>
      <c r="BJ110" s="225">
        <v>4.583333333333333</v>
      </c>
      <c r="BK110" s="267">
        <v>4.583333333333333</v>
      </c>
      <c r="BL110" s="226" t="s">
        <v>20</v>
      </c>
      <c r="BM110" s="225">
        <v>4.4166666666666661</v>
      </c>
      <c r="BN110" s="201">
        <v>4.4166666666666661</v>
      </c>
      <c r="BO110" s="224" t="s">
        <v>20</v>
      </c>
      <c r="BP110" s="251">
        <f t="shared" si="44"/>
        <v>96.828698248023898</v>
      </c>
      <c r="BQ110" s="250">
        <f t="shared" si="45"/>
        <v>5</v>
      </c>
    </row>
    <row r="111" spans="1:69" ht="15">
      <c r="A111" s="133">
        <v>100700970</v>
      </c>
      <c r="B111" s="34">
        <v>12</v>
      </c>
      <c r="C111" s="35">
        <v>12</v>
      </c>
      <c r="D111" s="36">
        <f t="shared" si="46"/>
        <v>1</v>
      </c>
      <c r="E111" s="37">
        <v>0</v>
      </c>
      <c r="F111" s="38">
        <f t="shared" si="47"/>
        <v>0</v>
      </c>
      <c r="G111" s="37">
        <v>19</v>
      </c>
      <c r="H111" s="39">
        <f t="shared" si="48"/>
        <v>1</v>
      </c>
      <c r="I111" s="64">
        <v>12</v>
      </c>
      <c r="J111" s="65">
        <f t="shared" si="49"/>
        <v>1</v>
      </c>
      <c r="K111" s="66">
        <v>16</v>
      </c>
      <c r="L111" s="67">
        <f t="shared" si="50"/>
        <v>1</v>
      </c>
      <c r="M111" s="68">
        <v>0</v>
      </c>
      <c r="N111" s="69">
        <f t="shared" si="51"/>
        <v>0</v>
      </c>
      <c r="O111" s="79">
        <v>12</v>
      </c>
      <c r="P111" s="80">
        <f t="shared" si="52"/>
        <v>1</v>
      </c>
      <c r="Q111" s="81">
        <v>16</v>
      </c>
      <c r="R111" s="82">
        <f t="shared" si="53"/>
        <v>0.94117647058823528</v>
      </c>
      <c r="S111" s="81">
        <v>0</v>
      </c>
      <c r="T111" s="83">
        <f t="shared" si="54"/>
        <v>0</v>
      </c>
      <c r="U111" s="151">
        <v>12</v>
      </c>
      <c r="V111" s="151">
        <v>12</v>
      </c>
      <c r="W111" s="152">
        <f t="shared" si="32"/>
        <v>1</v>
      </c>
      <c r="X111" s="149">
        <v>20</v>
      </c>
      <c r="Y111" s="149">
        <f t="shared" si="33"/>
        <v>1</v>
      </c>
      <c r="Z111" s="149">
        <v>0</v>
      </c>
      <c r="AA111" s="149">
        <f t="shared" si="34"/>
        <v>0</v>
      </c>
      <c r="AB111" s="160">
        <v>12</v>
      </c>
      <c r="AC111" s="159">
        <f t="shared" si="35"/>
        <v>1</v>
      </c>
      <c r="AD111" s="106">
        <v>14</v>
      </c>
      <c r="AE111" s="106">
        <f t="shared" si="36"/>
        <v>1</v>
      </c>
      <c r="AF111" s="106">
        <v>0</v>
      </c>
      <c r="AG111" s="106">
        <f t="shared" si="37"/>
        <v>0</v>
      </c>
      <c r="AH111" s="180">
        <v>12</v>
      </c>
      <c r="AI111" s="181">
        <f t="shared" si="38"/>
        <v>1</v>
      </c>
      <c r="AJ111" s="184">
        <v>13</v>
      </c>
      <c r="AK111" s="184">
        <f t="shared" si="39"/>
        <v>1</v>
      </c>
      <c r="AL111" s="184">
        <v>0</v>
      </c>
      <c r="AM111" s="184">
        <f t="shared" si="40"/>
        <v>0</v>
      </c>
      <c r="AN111" s="96">
        <v>0</v>
      </c>
      <c r="AO111" s="97">
        <v>0.91600000000000004</v>
      </c>
      <c r="AP111" s="97">
        <v>0.87</v>
      </c>
      <c r="AQ111" s="97">
        <v>0</v>
      </c>
      <c r="AR111" s="97">
        <v>0.94399999999999995</v>
      </c>
      <c r="AS111" s="97">
        <v>0</v>
      </c>
      <c r="AT111" s="97">
        <v>0.94199999999999995</v>
      </c>
      <c r="AU111" s="97">
        <v>0</v>
      </c>
      <c r="AV111" s="97">
        <v>1</v>
      </c>
      <c r="AW111" s="97">
        <v>0</v>
      </c>
      <c r="AX111" s="97">
        <v>0.98499999999999999</v>
      </c>
      <c r="AY111" s="97">
        <v>0</v>
      </c>
      <c r="AZ111" s="98">
        <v>1</v>
      </c>
      <c r="BA111" s="98">
        <v>0.93421052631578949</v>
      </c>
      <c r="BB111" s="197">
        <f t="shared" si="41"/>
        <v>1</v>
      </c>
      <c r="BC111" s="198">
        <f t="shared" si="42"/>
        <v>1</v>
      </c>
      <c r="BD111" s="201">
        <f t="shared" si="43"/>
        <v>1.0780583333333333</v>
      </c>
      <c r="BE111" s="202">
        <v>1</v>
      </c>
      <c r="BF111" s="209">
        <v>1</v>
      </c>
      <c r="BG111" s="210">
        <v>1</v>
      </c>
      <c r="BH111" s="211">
        <v>1</v>
      </c>
      <c r="BI111" s="212">
        <v>1</v>
      </c>
      <c r="BJ111" s="225">
        <v>4.854166666666667</v>
      </c>
      <c r="BK111" s="267">
        <v>4.854166666666667</v>
      </c>
      <c r="BL111" s="226" t="s">
        <v>20</v>
      </c>
      <c r="BM111" s="225">
        <v>4.8333333333333339</v>
      </c>
      <c r="BN111" s="201">
        <v>4.8333333333333339</v>
      </c>
      <c r="BO111" s="224" t="s">
        <v>20</v>
      </c>
      <c r="BP111" s="251">
        <f t="shared" si="44"/>
        <v>100.70145833333333</v>
      </c>
      <c r="BQ111" s="250">
        <f t="shared" si="45"/>
        <v>5</v>
      </c>
    </row>
    <row r="112" spans="1:69" ht="15">
      <c r="A112" s="133">
        <v>100701924</v>
      </c>
      <c r="B112" s="34">
        <v>12</v>
      </c>
      <c r="C112" s="35">
        <v>12</v>
      </c>
      <c r="D112" s="36">
        <f t="shared" si="46"/>
        <v>1</v>
      </c>
      <c r="E112" s="37">
        <v>0</v>
      </c>
      <c r="F112" s="38">
        <f t="shared" si="47"/>
        <v>0</v>
      </c>
      <c r="G112" s="37">
        <v>18.329999999999998</v>
      </c>
      <c r="H112" s="39">
        <f t="shared" si="48"/>
        <v>0.96473684210526311</v>
      </c>
      <c r="I112" s="64">
        <v>12</v>
      </c>
      <c r="J112" s="65">
        <f t="shared" si="49"/>
        <v>1</v>
      </c>
      <c r="K112" s="66">
        <v>0</v>
      </c>
      <c r="L112" s="67">
        <f t="shared" si="50"/>
        <v>0</v>
      </c>
      <c r="M112" s="68">
        <v>19.329999999999998</v>
      </c>
      <c r="N112" s="69">
        <f t="shared" si="51"/>
        <v>0.96649999999999991</v>
      </c>
      <c r="O112" s="79" t="s">
        <v>0</v>
      </c>
      <c r="P112" s="80">
        <f t="shared" si="52"/>
        <v>0</v>
      </c>
      <c r="Q112" s="81">
        <v>0</v>
      </c>
      <c r="R112" s="82">
        <f t="shared" si="53"/>
        <v>0</v>
      </c>
      <c r="S112" s="81">
        <v>27.67</v>
      </c>
      <c r="T112" s="83">
        <f t="shared" si="54"/>
        <v>0.95413793103448286</v>
      </c>
      <c r="U112" s="151">
        <v>12</v>
      </c>
      <c r="V112" s="151">
        <v>12</v>
      </c>
      <c r="W112" s="152">
        <f t="shared" si="32"/>
        <v>1</v>
      </c>
      <c r="X112" s="149">
        <v>0</v>
      </c>
      <c r="Y112" s="149">
        <f t="shared" si="33"/>
        <v>0</v>
      </c>
      <c r="Z112" s="149">
        <v>26</v>
      </c>
      <c r="AA112" s="149">
        <f t="shared" si="34"/>
        <v>1</v>
      </c>
      <c r="AB112" s="160">
        <v>12</v>
      </c>
      <c r="AC112" s="159">
        <f t="shared" si="35"/>
        <v>1</v>
      </c>
      <c r="AD112" s="106">
        <v>0</v>
      </c>
      <c r="AE112" s="106">
        <f t="shared" si="36"/>
        <v>0</v>
      </c>
      <c r="AF112" s="106">
        <v>18.329999999999998</v>
      </c>
      <c r="AG112" s="106">
        <f t="shared" si="37"/>
        <v>0.96473684210526311</v>
      </c>
      <c r="AH112" s="180">
        <v>12</v>
      </c>
      <c r="AI112" s="181">
        <f t="shared" si="38"/>
        <v>1</v>
      </c>
      <c r="AJ112" s="184">
        <v>0</v>
      </c>
      <c r="AK112" s="184">
        <f t="shared" si="39"/>
        <v>0</v>
      </c>
      <c r="AL112" s="184">
        <v>12</v>
      </c>
      <c r="AM112" s="184">
        <f t="shared" si="40"/>
        <v>0.6</v>
      </c>
      <c r="AN112" s="96">
        <v>0</v>
      </c>
      <c r="AO112" s="97">
        <v>0.98399999999999999</v>
      </c>
      <c r="AP112" s="97">
        <v>0</v>
      </c>
      <c r="AQ112" s="97">
        <v>1</v>
      </c>
      <c r="AR112" s="97">
        <v>0</v>
      </c>
      <c r="AS112" s="97">
        <v>0.91888888888888887</v>
      </c>
      <c r="AT112" s="97">
        <v>0</v>
      </c>
      <c r="AU112" s="97">
        <v>1</v>
      </c>
      <c r="AV112" s="97">
        <v>0</v>
      </c>
      <c r="AW112" s="97">
        <v>0.94800000000000006</v>
      </c>
      <c r="AX112" s="97">
        <v>0</v>
      </c>
      <c r="AY112" s="97">
        <v>0.98</v>
      </c>
      <c r="AZ112" s="98">
        <v>0.77777777777777779</v>
      </c>
      <c r="BA112" s="98">
        <v>0</v>
      </c>
      <c r="BB112" s="197">
        <f t="shared" si="41"/>
        <v>0.77777777777777779</v>
      </c>
      <c r="BC112" s="198">
        <f t="shared" si="42"/>
        <v>0.875</v>
      </c>
      <c r="BD112" s="201">
        <f t="shared" si="43"/>
        <v>1.3854617353969212</v>
      </c>
      <c r="BE112" s="202">
        <v>0</v>
      </c>
      <c r="BF112" s="209">
        <v>1</v>
      </c>
      <c r="BG112" s="210">
        <v>1</v>
      </c>
      <c r="BH112" s="211">
        <v>1</v>
      </c>
      <c r="BI112" s="212">
        <v>1</v>
      </c>
      <c r="BJ112" s="225">
        <v>4.854166666666667</v>
      </c>
      <c r="BK112" s="267">
        <v>4.854166666666667</v>
      </c>
      <c r="BL112" s="226" t="s">
        <v>20</v>
      </c>
      <c r="BM112" s="225">
        <v>4.5333333333333332</v>
      </c>
      <c r="BN112" s="201">
        <v>4.5333333333333332</v>
      </c>
      <c r="BO112" s="224" t="s">
        <v>20</v>
      </c>
      <c r="BP112" s="251">
        <f t="shared" si="44"/>
        <v>92.603210051589684</v>
      </c>
      <c r="BQ112" s="250">
        <f t="shared" si="45"/>
        <v>4</v>
      </c>
    </row>
    <row r="113" spans="1:69" ht="15">
      <c r="A113" s="133">
        <v>100709489</v>
      </c>
      <c r="B113" s="34">
        <v>8.33</v>
      </c>
      <c r="C113" s="35">
        <v>12</v>
      </c>
      <c r="D113" s="36">
        <f t="shared" si="46"/>
        <v>0.8470833333333333</v>
      </c>
      <c r="E113" s="37">
        <v>0</v>
      </c>
      <c r="F113" s="38">
        <f t="shared" si="47"/>
        <v>0</v>
      </c>
      <c r="G113" s="37">
        <v>17</v>
      </c>
      <c r="H113" s="39">
        <f t="shared" si="48"/>
        <v>0.89473684210526316</v>
      </c>
      <c r="I113" s="64">
        <v>12</v>
      </c>
      <c r="J113" s="65">
        <f t="shared" si="49"/>
        <v>1</v>
      </c>
      <c r="K113" s="66">
        <v>15.67</v>
      </c>
      <c r="L113" s="67">
        <f t="shared" si="50"/>
        <v>0.979375</v>
      </c>
      <c r="M113" s="68">
        <v>0</v>
      </c>
      <c r="N113" s="69">
        <f t="shared" si="51"/>
        <v>0</v>
      </c>
      <c r="O113" s="79">
        <v>11.72</v>
      </c>
      <c r="P113" s="80">
        <f t="shared" si="52"/>
        <v>0.97666666666666668</v>
      </c>
      <c r="Q113" s="81">
        <v>0</v>
      </c>
      <c r="R113" s="82">
        <f t="shared" si="53"/>
        <v>0</v>
      </c>
      <c r="S113" s="81">
        <v>24.33</v>
      </c>
      <c r="T113" s="83">
        <f t="shared" si="54"/>
        <v>0.83896551724137924</v>
      </c>
      <c r="U113" s="151">
        <v>12</v>
      </c>
      <c r="V113" s="151">
        <v>8.31</v>
      </c>
      <c r="W113" s="152">
        <f t="shared" si="32"/>
        <v>0.84625000000000006</v>
      </c>
      <c r="X113" s="149">
        <v>12.67</v>
      </c>
      <c r="Y113" s="149">
        <f t="shared" si="33"/>
        <v>0.63349999999999995</v>
      </c>
      <c r="Z113" s="149">
        <v>0</v>
      </c>
      <c r="AA113" s="149">
        <f t="shared" si="34"/>
        <v>0</v>
      </c>
      <c r="AB113" s="160">
        <v>12</v>
      </c>
      <c r="AC113" s="159">
        <f t="shared" si="35"/>
        <v>1</v>
      </c>
      <c r="AD113" s="106">
        <v>0</v>
      </c>
      <c r="AE113" s="106">
        <f t="shared" si="36"/>
        <v>0</v>
      </c>
      <c r="AF113" s="106">
        <v>15.11</v>
      </c>
      <c r="AG113" s="106">
        <f t="shared" si="37"/>
        <v>0.79526315789473678</v>
      </c>
      <c r="AH113" s="180">
        <v>12</v>
      </c>
      <c r="AI113" s="181">
        <f t="shared" si="38"/>
        <v>1</v>
      </c>
      <c r="AJ113" s="184">
        <v>12.33</v>
      </c>
      <c r="AK113" s="184">
        <f t="shared" si="39"/>
        <v>0.94846153846153847</v>
      </c>
      <c r="AL113" s="184">
        <v>4</v>
      </c>
      <c r="AM113" s="184">
        <f t="shared" si="40"/>
        <v>0.2</v>
      </c>
      <c r="AN113" s="96">
        <v>0</v>
      </c>
      <c r="AO113" s="97">
        <v>0.98599999999999999</v>
      </c>
      <c r="AP113" s="97">
        <v>0.98250000000000004</v>
      </c>
      <c r="AQ113" s="97">
        <v>0</v>
      </c>
      <c r="AR113" s="97">
        <v>0</v>
      </c>
      <c r="AS113" s="97">
        <v>0.92666666666666664</v>
      </c>
      <c r="AT113" s="97">
        <v>0.98000000000000009</v>
      </c>
      <c r="AU113" s="97">
        <v>0</v>
      </c>
      <c r="AV113" s="97">
        <v>0</v>
      </c>
      <c r="AW113" s="97">
        <v>0.93200000000000005</v>
      </c>
      <c r="AX113" s="97">
        <v>1</v>
      </c>
      <c r="AY113" s="97">
        <v>0</v>
      </c>
      <c r="AZ113" s="98">
        <v>0.5</v>
      </c>
      <c r="BA113" s="98">
        <v>0.47368421052631576</v>
      </c>
      <c r="BB113" s="197">
        <f t="shared" si="41"/>
        <v>0.65789473684210531</v>
      </c>
      <c r="BC113" s="198">
        <f t="shared" si="42"/>
        <v>0.92041666666666666</v>
      </c>
      <c r="BD113" s="201">
        <f t="shared" si="43"/>
        <v>1.1412301680026216</v>
      </c>
      <c r="BE113" s="202">
        <v>0.5</v>
      </c>
      <c r="BF113" s="209">
        <v>1</v>
      </c>
      <c r="BG113" s="210">
        <v>1</v>
      </c>
      <c r="BH113" s="211">
        <v>1</v>
      </c>
      <c r="BI113" s="212">
        <v>1</v>
      </c>
      <c r="BJ113" s="225">
        <v>4.2708333333333339</v>
      </c>
      <c r="BK113" s="267">
        <v>4.2708333333333339</v>
      </c>
      <c r="BL113" s="224" t="s">
        <v>20</v>
      </c>
      <c r="BM113" s="225">
        <v>3.4499999999999997</v>
      </c>
      <c r="BN113" s="201">
        <v>3.4499999999999997</v>
      </c>
      <c r="BO113" s="224" t="s">
        <v>20</v>
      </c>
      <c r="BP113" s="251">
        <f t="shared" si="44"/>
        <v>83.486675252697125</v>
      </c>
      <c r="BQ113" s="250">
        <f t="shared" si="45"/>
        <v>3</v>
      </c>
    </row>
    <row r="114" spans="1:69" ht="15">
      <c r="A114" s="133">
        <v>100710070</v>
      </c>
      <c r="B114" s="34">
        <v>12</v>
      </c>
      <c r="C114" s="35">
        <v>12</v>
      </c>
      <c r="D114" s="36">
        <f t="shared" ref="D114:D145" si="55">SUM(B114:C114)/24</f>
        <v>1</v>
      </c>
      <c r="E114" s="37">
        <v>10.33</v>
      </c>
      <c r="F114" s="38">
        <f t="shared" ref="F114:F145" si="56">E114/11</f>
        <v>0.93909090909090909</v>
      </c>
      <c r="G114" s="37">
        <v>0</v>
      </c>
      <c r="H114" s="39">
        <f t="shared" ref="H114:H145" si="57">G114/19</f>
        <v>0</v>
      </c>
      <c r="I114" s="64">
        <v>12</v>
      </c>
      <c r="J114" s="65">
        <f t="shared" ref="J114:J145" si="58">SUM(I114)/12</f>
        <v>1</v>
      </c>
      <c r="K114" s="66">
        <v>0</v>
      </c>
      <c r="L114" s="67">
        <f t="shared" ref="L114:L145" si="59">K114/16</f>
        <v>0</v>
      </c>
      <c r="M114" s="68">
        <v>16.89</v>
      </c>
      <c r="N114" s="69">
        <f t="shared" ref="N114:N145" si="60">M114/20</f>
        <v>0.84450000000000003</v>
      </c>
      <c r="O114" s="79">
        <v>12</v>
      </c>
      <c r="P114" s="80">
        <f t="shared" ref="P114:P145" si="61">SUM(O114)/12</f>
        <v>1</v>
      </c>
      <c r="Q114" s="81">
        <v>16</v>
      </c>
      <c r="R114" s="82">
        <f t="shared" ref="R114:R145" si="62">Q114/17</f>
        <v>0.94117647058823528</v>
      </c>
      <c r="S114" s="81">
        <v>11</v>
      </c>
      <c r="T114" s="83">
        <f t="shared" ref="T114:T145" si="63">S114/29</f>
        <v>0.37931034482758619</v>
      </c>
      <c r="U114" s="151">
        <v>12</v>
      </c>
      <c r="V114" s="151">
        <v>12</v>
      </c>
      <c r="W114" s="152">
        <f t="shared" si="32"/>
        <v>1</v>
      </c>
      <c r="X114" s="149">
        <v>13.33</v>
      </c>
      <c r="Y114" s="149">
        <f t="shared" si="33"/>
        <v>0.66649999999999998</v>
      </c>
      <c r="Z114" s="149">
        <v>26</v>
      </c>
      <c r="AA114" s="149">
        <f t="shared" si="34"/>
        <v>1</v>
      </c>
      <c r="AB114" s="160">
        <v>11.6</v>
      </c>
      <c r="AC114" s="159">
        <f t="shared" si="35"/>
        <v>0.96666666666666667</v>
      </c>
      <c r="AD114" s="106">
        <v>0</v>
      </c>
      <c r="AE114" s="106">
        <f t="shared" si="36"/>
        <v>0</v>
      </c>
      <c r="AF114" s="106">
        <v>19</v>
      </c>
      <c r="AG114" s="106">
        <f t="shared" si="37"/>
        <v>1</v>
      </c>
      <c r="AH114" s="180">
        <v>12</v>
      </c>
      <c r="AI114" s="181">
        <f t="shared" si="38"/>
        <v>1</v>
      </c>
      <c r="AJ114" s="184">
        <v>0</v>
      </c>
      <c r="AK114" s="184">
        <f t="shared" si="39"/>
        <v>0</v>
      </c>
      <c r="AL114" s="184">
        <v>19.329999999999998</v>
      </c>
      <c r="AM114" s="184">
        <f t="shared" si="40"/>
        <v>0.96649999999999991</v>
      </c>
      <c r="AN114" s="96">
        <v>0.99</v>
      </c>
      <c r="AO114" s="97">
        <v>0</v>
      </c>
      <c r="AP114" s="97">
        <v>0</v>
      </c>
      <c r="AQ114" s="97">
        <v>0.91799999999999993</v>
      </c>
      <c r="AR114" s="97">
        <v>0.95</v>
      </c>
      <c r="AS114" s="97">
        <v>0.89777777777777779</v>
      </c>
      <c r="AT114" s="97">
        <v>0.94000000000000006</v>
      </c>
      <c r="AU114" s="97">
        <v>1</v>
      </c>
      <c r="AV114" s="97">
        <v>0</v>
      </c>
      <c r="AW114" s="97">
        <v>0.98599999999999999</v>
      </c>
      <c r="AX114" s="97">
        <v>0</v>
      </c>
      <c r="AY114" s="97">
        <v>0.98833333333333329</v>
      </c>
      <c r="AZ114" s="98">
        <v>1</v>
      </c>
      <c r="BA114" s="98">
        <v>0.92105263157894735</v>
      </c>
      <c r="BB114" s="197">
        <f t="shared" si="41"/>
        <v>1</v>
      </c>
      <c r="BC114" s="198">
        <f t="shared" si="42"/>
        <v>0.99583333333333324</v>
      </c>
      <c r="BD114" s="201">
        <f t="shared" si="43"/>
        <v>1.4936803093701687</v>
      </c>
      <c r="BE114" s="202">
        <v>0.66666666666666663</v>
      </c>
      <c r="BF114" s="209">
        <v>1</v>
      </c>
      <c r="BG114" s="210">
        <v>1</v>
      </c>
      <c r="BH114" s="211">
        <v>1</v>
      </c>
      <c r="BI114" s="212">
        <v>1</v>
      </c>
      <c r="BJ114" s="225">
        <v>4.854166666666667</v>
      </c>
      <c r="BK114" s="267">
        <v>4.854166666666667</v>
      </c>
      <c r="BL114" s="226" t="s">
        <v>20</v>
      </c>
      <c r="BM114" s="225">
        <v>5</v>
      </c>
      <c r="BN114" s="236">
        <v>5</v>
      </c>
      <c r="BO114" s="224"/>
      <c r="BP114" s="251">
        <f t="shared" si="44"/>
        <v>108.3836744009209</v>
      </c>
      <c r="BQ114" s="250">
        <f t="shared" si="45"/>
        <v>5</v>
      </c>
    </row>
    <row r="115" spans="1:69" ht="23.25">
      <c r="A115" s="133">
        <v>100712955</v>
      </c>
      <c r="B115" s="34">
        <v>12</v>
      </c>
      <c r="C115" s="35">
        <v>12</v>
      </c>
      <c r="D115" s="36">
        <f t="shared" si="55"/>
        <v>1</v>
      </c>
      <c r="E115" s="37">
        <v>10.67</v>
      </c>
      <c r="F115" s="38">
        <f t="shared" si="56"/>
        <v>0.97</v>
      </c>
      <c r="G115" s="37">
        <v>1</v>
      </c>
      <c r="H115" s="39">
        <f t="shared" si="57"/>
        <v>5.2631578947368418E-2</v>
      </c>
      <c r="I115" s="64">
        <v>11.5</v>
      </c>
      <c r="J115" s="65">
        <f t="shared" si="58"/>
        <v>0.95833333333333337</v>
      </c>
      <c r="K115" s="66">
        <v>15</v>
      </c>
      <c r="L115" s="67">
        <f t="shared" si="59"/>
        <v>0.9375</v>
      </c>
      <c r="M115" s="68">
        <v>0</v>
      </c>
      <c r="N115" s="69">
        <f t="shared" si="60"/>
        <v>0</v>
      </c>
      <c r="O115" s="79">
        <v>12</v>
      </c>
      <c r="P115" s="80">
        <f t="shared" si="61"/>
        <v>1</v>
      </c>
      <c r="Q115" s="81">
        <v>16.670000000000002</v>
      </c>
      <c r="R115" s="82">
        <f t="shared" si="62"/>
        <v>0.98058823529411776</v>
      </c>
      <c r="S115" s="81">
        <v>0</v>
      </c>
      <c r="T115" s="83">
        <f t="shared" si="63"/>
        <v>0</v>
      </c>
      <c r="U115" s="151">
        <v>12</v>
      </c>
      <c r="V115" s="151">
        <v>12</v>
      </c>
      <c r="W115" s="152">
        <f t="shared" si="32"/>
        <v>1</v>
      </c>
      <c r="X115" s="149">
        <v>19</v>
      </c>
      <c r="Y115" s="149">
        <f t="shared" si="33"/>
        <v>0.95</v>
      </c>
      <c r="Z115" s="149">
        <v>0</v>
      </c>
      <c r="AA115" s="149">
        <f t="shared" si="34"/>
        <v>0</v>
      </c>
      <c r="AB115" s="160">
        <v>12</v>
      </c>
      <c r="AC115" s="159">
        <f t="shared" si="35"/>
        <v>1</v>
      </c>
      <c r="AD115" s="106">
        <v>0</v>
      </c>
      <c r="AE115" s="106">
        <f t="shared" si="36"/>
        <v>0</v>
      </c>
      <c r="AF115" s="106">
        <v>17.329999999999998</v>
      </c>
      <c r="AG115" s="106">
        <f t="shared" si="37"/>
        <v>0.91210526315789464</v>
      </c>
      <c r="AH115" s="180">
        <v>12</v>
      </c>
      <c r="AI115" s="181">
        <f t="shared" si="38"/>
        <v>1</v>
      </c>
      <c r="AJ115" s="184">
        <v>0</v>
      </c>
      <c r="AK115" s="184">
        <f t="shared" si="39"/>
        <v>0</v>
      </c>
      <c r="AL115" s="184">
        <v>19.670000000000002</v>
      </c>
      <c r="AM115" s="184">
        <f t="shared" si="40"/>
        <v>0.98350000000000004</v>
      </c>
      <c r="AN115" s="96">
        <v>0.97750000000000004</v>
      </c>
      <c r="AO115" s="97">
        <v>0</v>
      </c>
      <c r="AP115" s="97">
        <v>0.96</v>
      </c>
      <c r="AQ115" s="97">
        <v>0</v>
      </c>
      <c r="AR115" s="97">
        <v>1</v>
      </c>
      <c r="AS115" s="97">
        <v>0</v>
      </c>
      <c r="AT115" s="97">
        <v>0.94600000000000006</v>
      </c>
      <c r="AU115" s="97">
        <v>0</v>
      </c>
      <c r="AV115" s="97">
        <v>0</v>
      </c>
      <c r="AW115" s="97">
        <v>0.998</v>
      </c>
      <c r="AX115" s="97">
        <v>0</v>
      </c>
      <c r="AY115" s="97">
        <v>0.98166666666666658</v>
      </c>
      <c r="AZ115" s="98">
        <v>0.61111111111111116</v>
      </c>
      <c r="BA115" s="98">
        <v>0</v>
      </c>
      <c r="BB115" s="197">
        <f t="shared" si="41"/>
        <v>0.61111111111111116</v>
      </c>
      <c r="BC115" s="198">
        <f t="shared" si="42"/>
        <v>0.99479166666666663</v>
      </c>
      <c r="BD115" s="201">
        <f t="shared" si="43"/>
        <v>1.138833187134503</v>
      </c>
      <c r="BE115" s="202">
        <v>1</v>
      </c>
      <c r="BF115" s="209">
        <v>1</v>
      </c>
      <c r="BG115" s="210">
        <v>1</v>
      </c>
      <c r="BH115" s="211">
        <v>1</v>
      </c>
      <c r="BI115" s="212">
        <v>1</v>
      </c>
      <c r="BJ115" s="225">
        <v>4.020833333333333</v>
      </c>
      <c r="BK115" s="267">
        <v>4.020833333333333</v>
      </c>
      <c r="BL115" s="226" t="s">
        <v>20</v>
      </c>
      <c r="BM115" s="225">
        <v>4.1333333333333337</v>
      </c>
      <c r="BN115" s="227">
        <v>4.6333333333333337</v>
      </c>
      <c r="BO115" s="224" t="s">
        <v>49</v>
      </c>
      <c r="BP115" s="251">
        <f t="shared" si="44"/>
        <v>92.202079678362566</v>
      </c>
      <c r="BQ115" s="250">
        <f t="shared" si="45"/>
        <v>4</v>
      </c>
    </row>
    <row r="116" spans="1:69" ht="23.25">
      <c r="A116" s="133">
        <v>100713022</v>
      </c>
      <c r="B116" s="34">
        <v>7</v>
      </c>
      <c r="C116" s="35">
        <v>12</v>
      </c>
      <c r="D116" s="36">
        <f t="shared" si="55"/>
        <v>0.79166666666666663</v>
      </c>
      <c r="E116" s="37">
        <v>9.67</v>
      </c>
      <c r="F116" s="38">
        <f t="shared" si="56"/>
        <v>0.87909090909090903</v>
      </c>
      <c r="G116" s="37">
        <v>0</v>
      </c>
      <c r="H116" s="39">
        <f t="shared" si="57"/>
        <v>0</v>
      </c>
      <c r="I116" s="64">
        <v>12</v>
      </c>
      <c r="J116" s="65">
        <f t="shared" si="58"/>
        <v>1</v>
      </c>
      <c r="K116" s="66">
        <v>3.67</v>
      </c>
      <c r="L116" s="67">
        <f t="shared" si="59"/>
        <v>0.229375</v>
      </c>
      <c r="M116" s="68">
        <v>0</v>
      </c>
      <c r="N116" s="69">
        <f t="shared" si="60"/>
        <v>0</v>
      </c>
      <c r="O116" s="79">
        <v>12</v>
      </c>
      <c r="P116" s="80">
        <f t="shared" si="61"/>
        <v>1</v>
      </c>
      <c r="Q116" s="81">
        <v>0</v>
      </c>
      <c r="R116" s="82">
        <f t="shared" si="62"/>
        <v>0</v>
      </c>
      <c r="S116" s="81">
        <v>0</v>
      </c>
      <c r="T116" s="83">
        <f t="shared" si="63"/>
        <v>0</v>
      </c>
      <c r="U116" s="151">
        <v>12</v>
      </c>
      <c r="V116" s="151">
        <v>12</v>
      </c>
      <c r="W116" s="152">
        <f t="shared" si="32"/>
        <v>1</v>
      </c>
      <c r="X116" s="149">
        <v>7.33</v>
      </c>
      <c r="Y116" s="149">
        <f t="shared" si="33"/>
        <v>0.36649999999999999</v>
      </c>
      <c r="Z116" s="149">
        <v>0</v>
      </c>
      <c r="AA116" s="149">
        <f t="shared" si="34"/>
        <v>0</v>
      </c>
      <c r="AB116" s="160">
        <v>12</v>
      </c>
      <c r="AC116" s="159">
        <f t="shared" si="35"/>
        <v>1</v>
      </c>
      <c r="AD116" s="106">
        <v>0</v>
      </c>
      <c r="AE116" s="106">
        <f t="shared" si="36"/>
        <v>0</v>
      </c>
      <c r="AF116" s="106">
        <v>13</v>
      </c>
      <c r="AG116" s="106">
        <f t="shared" si="37"/>
        <v>0.68421052631578949</v>
      </c>
      <c r="AH116" s="180">
        <v>8.61</v>
      </c>
      <c r="AI116" s="181">
        <f t="shared" si="38"/>
        <v>0.71749999999999992</v>
      </c>
      <c r="AJ116" s="184">
        <v>0</v>
      </c>
      <c r="AK116" s="184">
        <f t="shared" si="39"/>
        <v>0</v>
      </c>
      <c r="AL116" s="184">
        <v>0</v>
      </c>
      <c r="AM116" s="184">
        <f t="shared" si="40"/>
        <v>0</v>
      </c>
      <c r="AN116" s="96">
        <v>0.87250000000000005</v>
      </c>
      <c r="AO116" s="97">
        <v>0</v>
      </c>
      <c r="AP116" s="97">
        <v>0.97</v>
      </c>
      <c r="AQ116" s="97">
        <v>0</v>
      </c>
      <c r="AR116" s="97">
        <v>0</v>
      </c>
      <c r="AS116" s="97">
        <v>0</v>
      </c>
      <c r="AT116" s="97">
        <v>0.94399999999999995</v>
      </c>
      <c r="AU116" s="97">
        <v>0</v>
      </c>
      <c r="AV116" s="97">
        <v>0</v>
      </c>
      <c r="AW116" s="97">
        <v>0.96799999999999997</v>
      </c>
      <c r="AX116" s="97">
        <v>0</v>
      </c>
      <c r="AY116" s="97">
        <v>0</v>
      </c>
      <c r="AZ116" s="98">
        <v>0.69444444444444442</v>
      </c>
      <c r="BA116" s="98">
        <v>0.34210526315789475</v>
      </c>
      <c r="BB116" s="197">
        <f t="shared" si="41"/>
        <v>0.80847953216374269</v>
      </c>
      <c r="BC116" s="198">
        <f t="shared" si="42"/>
        <v>0.91260416666666666</v>
      </c>
      <c r="BD116" s="201">
        <f t="shared" si="43"/>
        <v>0.53893240131578946</v>
      </c>
      <c r="BE116" s="202">
        <v>0.66666666666666663</v>
      </c>
      <c r="BF116" s="209">
        <v>1</v>
      </c>
      <c r="BG116" s="210">
        <v>1</v>
      </c>
      <c r="BH116" s="211">
        <v>1</v>
      </c>
      <c r="BI116" s="212">
        <v>1</v>
      </c>
      <c r="BJ116" s="225"/>
      <c r="BK116" s="267" t="s">
        <v>20</v>
      </c>
      <c r="BL116" s="226" t="s">
        <v>20</v>
      </c>
      <c r="BM116" s="225">
        <v>1.3499999999999999</v>
      </c>
      <c r="BN116" s="227">
        <v>2.8499999999999996</v>
      </c>
      <c r="BO116" s="224" t="s">
        <v>47</v>
      </c>
      <c r="BP116" s="251">
        <f t="shared" si="44"/>
        <v>64.193211348684201</v>
      </c>
      <c r="BQ116" s="250">
        <f t="shared" si="45"/>
        <v>2</v>
      </c>
    </row>
    <row r="117" spans="1:69" ht="15">
      <c r="A117" s="133">
        <v>100716867</v>
      </c>
      <c r="B117" s="34">
        <v>12</v>
      </c>
      <c r="C117" s="35">
        <v>12</v>
      </c>
      <c r="D117" s="36">
        <f t="shared" si="55"/>
        <v>1</v>
      </c>
      <c r="E117" s="37">
        <v>8.7799999999999994</v>
      </c>
      <c r="F117" s="38">
        <f t="shared" si="56"/>
        <v>0.7981818181818181</v>
      </c>
      <c r="G117" s="37">
        <v>0</v>
      </c>
      <c r="H117" s="39">
        <f t="shared" si="57"/>
        <v>0</v>
      </c>
      <c r="I117" s="64">
        <v>11</v>
      </c>
      <c r="J117" s="65">
        <f t="shared" si="58"/>
        <v>0.91666666666666663</v>
      </c>
      <c r="K117" s="66">
        <v>13.33</v>
      </c>
      <c r="L117" s="67">
        <f t="shared" si="59"/>
        <v>0.833125</v>
      </c>
      <c r="M117" s="68">
        <v>0</v>
      </c>
      <c r="N117" s="69">
        <f t="shared" si="60"/>
        <v>0</v>
      </c>
      <c r="O117" s="79">
        <v>12</v>
      </c>
      <c r="P117" s="80">
        <f t="shared" si="61"/>
        <v>1</v>
      </c>
      <c r="Q117" s="81">
        <v>12.67</v>
      </c>
      <c r="R117" s="82">
        <f t="shared" si="62"/>
        <v>0.74529411764705877</v>
      </c>
      <c r="S117" s="81">
        <v>0</v>
      </c>
      <c r="T117" s="83">
        <f t="shared" si="63"/>
        <v>0</v>
      </c>
      <c r="U117" s="151">
        <v>12</v>
      </c>
      <c r="V117" s="151">
        <v>12</v>
      </c>
      <c r="W117" s="152">
        <f t="shared" si="32"/>
        <v>1</v>
      </c>
      <c r="X117" s="149">
        <v>13.33</v>
      </c>
      <c r="Y117" s="149">
        <f t="shared" si="33"/>
        <v>0.66649999999999998</v>
      </c>
      <c r="Z117" s="149">
        <v>0</v>
      </c>
      <c r="AA117" s="149">
        <f t="shared" si="34"/>
        <v>0</v>
      </c>
      <c r="AB117" s="160">
        <v>12</v>
      </c>
      <c r="AC117" s="159">
        <f t="shared" si="35"/>
        <v>1</v>
      </c>
      <c r="AD117" s="106">
        <v>0</v>
      </c>
      <c r="AE117" s="106">
        <f t="shared" si="36"/>
        <v>0</v>
      </c>
      <c r="AF117" s="106">
        <v>15.78</v>
      </c>
      <c r="AG117" s="106">
        <f t="shared" si="37"/>
        <v>0.83052631578947367</v>
      </c>
      <c r="AH117" s="180">
        <v>12</v>
      </c>
      <c r="AI117" s="181">
        <f t="shared" si="38"/>
        <v>1</v>
      </c>
      <c r="AJ117" s="184">
        <v>12.67</v>
      </c>
      <c r="AK117" s="184">
        <f t="shared" si="39"/>
        <v>0.97461538461538466</v>
      </c>
      <c r="AL117" s="184">
        <v>0</v>
      </c>
      <c r="AM117" s="184">
        <f t="shared" si="40"/>
        <v>0</v>
      </c>
      <c r="AN117" s="96">
        <v>0.82750000000000001</v>
      </c>
      <c r="AO117" s="97">
        <v>0</v>
      </c>
      <c r="AP117" s="97">
        <v>0.9375</v>
      </c>
      <c r="AQ117" s="97">
        <v>0</v>
      </c>
      <c r="AR117" s="97">
        <v>0.8859999999999999</v>
      </c>
      <c r="AS117" s="97">
        <v>0</v>
      </c>
      <c r="AT117" s="97">
        <v>0.97799999999999998</v>
      </c>
      <c r="AU117" s="97">
        <v>0</v>
      </c>
      <c r="AV117" s="97">
        <v>0</v>
      </c>
      <c r="AW117" s="97">
        <v>0.92799999999999994</v>
      </c>
      <c r="AX117" s="97">
        <v>0.94</v>
      </c>
      <c r="AY117" s="97">
        <v>0</v>
      </c>
      <c r="AZ117" s="98">
        <v>0.41666666666666669</v>
      </c>
      <c r="BA117" s="98">
        <v>0</v>
      </c>
      <c r="BB117" s="197">
        <f t="shared" si="41"/>
        <v>0.41666666666666669</v>
      </c>
      <c r="BC117" s="198">
        <f t="shared" si="42"/>
        <v>0.98958333333333337</v>
      </c>
      <c r="BD117" s="201">
        <f t="shared" si="43"/>
        <v>0.90457001096491219</v>
      </c>
      <c r="BE117" s="202">
        <v>0.5</v>
      </c>
      <c r="BF117" s="209">
        <v>1</v>
      </c>
      <c r="BG117" s="210">
        <v>1</v>
      </c>
      <c r="BH117" s="211">
        <v>1</v>
      </c>
      <c r="BI117" s="212">
        <v>1</v>
      </c>
      <c r="BJ117" s="225">
        <v>3.4791666666666665</v>
      </c>
      <c r="BK117" s="267">
        <v>3.4791666666666665</v>
      </c>
      <c r="BL117" s="226" t="s">
        <v>20</v>
      </c>
      <c r="BM117" s="225">
        <v>3.4833333333333329</v>
      </c>
      <c r="BN117" s="201">
        <v>3.4833333333333329</v>
      </c>
      <c r="BO117" s="224" t="s">
        <v>20</v>
      </c>
      <c r="BP117" s="251">
        <f t="shared" si="44"/>
        <v>71.610083607456147</v>
      </c>
      <c r="BQ117" s="250">
        <f t="shared" si="45"/>
        <v>2</v>
      </c>
    </row>
    <row r="118" spans="1:69" ht="15">
      <c r="A118" s="133">
        <v>100717659</v>
      </c>
      <c r="B118" s="34">
        <v>12</v>
      </c>
      <c r="C118" s="35">
        <v>12</v>
      </c>
      <c r="D118" s="36">
        <f t="shared" si="55"/>
        <v>1</v>
      </c>
      <c r="E118" s="37">
        <v>10</v>
      </c>
      <c r="F118" s="38">
        <f t="shared" si="56"/>
        <v>0.90909090909090906</v>
      </c>
      <c r="G118" s="37">
        <v>0</v>
      </c>
      <c r="H118" s="39">
        <f t="shared" si="57"/>
        <v>0</v>
      </c>
      <c r="I118" s="64">
        <v>12</v>
      </c>
      <c r="J118" s="65">
        <f t="shared" si="58"/>
        <v>1</v>
      </c>
      <c r="K118" s="66">
        <v>13.38</v>
      </c>
      <c r="L118" s="67">
        <f t="shared" si="59"/>
        <v>0.83625000000000005</v>
      </c>
      <c r="M118" s="68">
        <v>0</v>
      </c>
      <c r="N118" s="69">
        <f t="shared" si="60"/>
        <v>0</v>
      </c>
      <c r="O118" s="79">
        <v>12</v>
      </c>
      <c r="P118" s="80">
        <f t="shared" si="61"/>
        <v>1</v>
      </c>
      <c r="Q118" s="81">
        <v>17</v>
      </c>
      <c r="R118" s="82">
        <f t="shared" si="62"/>
        <v>1</v>
      </c>
      <c r="S118" s="81">
        <v>0</v>
      </c>
      <c r="T118" s="83">
        <f t="shared" si="63"/>
        <v>0</v>
      </c>
      <c r="U118" s="151">
        <v>12</v>
      </c>
      <c r="V118" s="151">
        <v>12</v>
      </c>
      <c r="W118" s="152">
        <f t="shared" si="32"/>
        <v>1</v>
      </c>
      <c r="X118" s="149">
        <v>18.329999999999998</v>
      </c>
      <c r="Y118" s="149">
        <f t="shared" si="33"/>
        <v>0.91649999999999987</v>
      </c>
      <c r="Z118" s="149">
        <v>0</v>
      </c>
      <c r="AA118" s="149">
        <f t="shared" si="34"/>
        <v>0</v>
      </c>
      <c r="AB118" s="160">
        <v>12</v>
      </c>
      <c r="AC118" s="159">
        <f t="shared" si="35"/>
        <v>1</v>
      </c>
      <c r="AD118" s="106">
        <v>0</v>
      </c>
      <c r="AE118" s="106">
        <f t="shared" si="36"/>
        <v>0</v>
      </c>
      <c r="AF118" s="106">
        <v>17.329999999999998</v>
      </c>
      <c r="AG118" s="106">
        <f t="shared" si="37"/>
        <v>0.91210526315789464</v>
      </c>
      <c r="AH118" s="180">
        <v>12</v>
      </c>
      <c r="AI118" s="181">
        <f t="shared" si="38"/>
        <v>1</v>
      </c>
      <c r="AJ118" s="184">
        <v>9.33</v>
      </c>
      <c r="AK118" s="184">
        <f t="shared" si="39"/>
        <v>0.71769230769230774</v>
      </c>
      <c r="AL118" s="184">
        <v>0</v>
      </c>
      <c r="AM118" s="184">
        <f t="shared" si="40"/>
        <v>0</v>
      </c>
      <c r="AN118" s="96">
        <v>0.97750000000000004</v>
      </c>
      <c r="AO118" s="97">
        <v>0</v>
      </c>
      <c r="AP118" s="97">
        <v>0.95</v>
      </c>
      <c r="AQ118" s="97">
        <v>0</v>
      </c>
      <c r="AR118" s="97">
        <v>1</v>
      </c>
      <c r="AS118" s="97">
        <v>0</v>
      </c>
      <c r="AT118" s="97">
        <v>0.99199999999999999</v>
      </c>
      <c r="AU118" s="97">
        <v>0</v>
      </c>
      <c r="AV118" s="97">
        <v>0</v>
      </c>
      <c r="AW118" s="97">
        <v>0.95</v>
      </c>
      <c r="AX118" s="97">
        <v>0.97499999999999998</v>
      </c>
      <c r="AY118" s="97">
        <v>0</v>
      </c>
      <c r="AZ118" s="98">
        <v>0.75</v>
      </c>
      <c r="BA118" s="98">
        <v>0.98684210526315785</v>
      </c>
      <c r="BB118" s="197">
        <f t="shared" si="41"/>
        <v>1</v>
      </c>
      <c r="BC118" s="198">
        <f t="shared" si="42"/>
        <v>1</v>
      </c>
      <c r="BD118" s="201">
        <f t="shared" si="43"/>
        <v>0.98058826754385964</v>
      </c>
      <c r="BE118" s="202">
        <v>0.66666666666666663</v>
      </c>
      <c r="BF118" s="209">
        <v>1</v>
      </c>
      <c r="BG118" s="210">
        <v>1</v>
      </c>
      <c r="BH118" s="211">
        <v>1</v>
      </c>
      <c r="BI118" s="212">
        <v>1</v>
      </c>
      <c r="BJ118" s="225">
        <v>4</v>
      </c>
      <c r="BK118" s="267">
        <v>4</v>
      </c>
      <c r="BL118" s="226" t="s">
        <v>20</v>
      </c>
      <c r="BM118" s="225">
        <v>4.1166666666666671</v>
      </c>
      <c r="BN118" s="201">
        <v>4.1166666666666671</v>
      </c>
      <c r="BO118" s="224" t="s">
        <v>20</v>
      </c>
      <c r="BP118" s="251">
        <f t="shared" si="44"/>
        <v>88.64804002192983</v>
      </c>
      <c r="BQ118" s="250">
        <f t="shared" si="45"/>
        <v>4</v>
      </c>
    </row>
    <row r="119" spans="1:69" ht="15">
      <c r="A119" s="133">
        <v>100718522</v>
      </c>
      <c r="B119" s="34">
        <v>12</v>
      </c>
      <c r="C119" s="35">
        <v>12</v>
      </c>
      <c r="D119" s="36">
        <f t="shared" si="55"/>
        <v>1</v>
      </c>
      <c r="E119" s="37">
        <v>0</v>
      </c>
      <c r="F119" s="38">
        <f t="shared" si="56"/>
        <v>0</v>
      </c>
      <c r="G119" s="37">
        <v>13</v>
      </c>
      <c r="H119" s="39">
        <f t="shared" si="57"/>
        <v>0.68421052631578949</v>
      </c>
      <c r="I119" s="64">
        <v>12</v>
      </c>
      <c r="J119" s="65">
        <f t="shared" si="58"/>
        <v>1</v>
      </c>
      <c r="K119" s="66">
        <v>0</v>
      </c>
      <c r="L119" s="67">
        <f t="shared" si="59"/>
        <v>0</v>
      </c>
      <c r="M119" s="68">
        <v>19</v>
      </c>
      <c r="N119" s="69">
        <f t="shared" si="60"/>
        <v>0.95</v>
      </c>
      <c r="O119" s="79">
        <v>12</v>
      </c>
      <c r="P119" s="80">
        <f t="shared" si="61"/>
        <v>1</v>
      </c>
      <c r="Q119" s="81">
        <v>15</v>
      </c>
      <c r="R119" s="82">
        <f t="shared" si="62"/>
        <v>0.88235294117647056</v>
      </c>
      <c r="S119" s="81">
        <v>0</v>
      </c>
      <c r="T119" s="83">
        <f t="shared" si="63"/>
        <v>0</v>
      </c>
      <c r="U119" s="151">
        <v>12</v>
      </c>
      <c r="V119" s="151">
        <v>12</v>
      </c>
      <c r="W119" s="152">
        <f t="shared" si="32"/>
        <v>1</v>
      </c>
      <c r="X119" s="149">
        <v>19</v>
      </c>
      <c r="Y119" s="149">
        <f t="shared" si="33"/>
        <v>0.95</v>
      </c>
      <c r="Z119" s="149">
        <v>0</v>
      </c>
      <c r="AA119" s="149">
        <f t="shared" si="34"/>
        <v>0</v>
      </c>
      <c r="AB119" s="160">
        <v>12</v>
      </c>
      <c r="AC119" s="159">
        <f t="shared" si="35"/>
        <v>1</v>
      </c>
      <c r="AD119" s="106">
        <v>0</v>
      </c>
      <c r="AE119" s="106">
        <f t="shared" si="36"/>
        <v>0</v>
      </c>
      <c r="AF119" s="106">
        <v>19</v>
      </c>
      <c r="AG119" s="106">
        <f t="shared" si="37"/>
        <v>1</v>
      </c>
      <c r="AH119" s="180">
        <v>12</v>
      </c>
      <c r="AI119" s="181">
        <f t="shared" si="38"/>
        <v>1</v>
      </c>
      <c r="AJ119" s="184">
        <v>10.33</v>
      </c>
      <c r="AK119" s="184">
        <f t="shared" si="39"/>
        <v>0.79461538461538461</v>
      </c>
      <c r="AL119" s="184">
        <v>0</v>
      </c>
      <c r="AM119" s="184">
        <f t="shared" si="40"/>
        <v>0</v>
      </c>
      <c r="AN119" s="96">
        <v>0</v>
      </c>
      <c r="AO119" s="97">
        <v>0.93599999999999994</v>
      </c>
      <c r="AP119" s="97">
        <v>0</v>
      </c>
      <c r="AQ119" s="97">
        <v>0.98599999999999999</v>
      </c>
      <c r="AR119" s="97">
        <v>0.94000000000000006</v>
      </c>
      <c r="AS119" s="97">
        <v>0</v>
      </c>
      <c r="AT119" s="97">
        <v>0.92799999999999994</v>
      </c>
      <c r="AU119" s="97">
        <v>0</v>
      </c>
      <c r="AV119" s="97">
        <v>0</v>
      </c>
      <c r="AW119" s="97">
        <v>0.99199999999999999</v>
      </c>
      <c r="AX119" s="97">
        <v>1</v>
      </c>
      <c r="AY119" s="97">
        <v>0</v>
      </c>
      <c r="AZ119" s="98">
        <v>1</v>
      </c>
      <c r="BA119" s="98">
        <v>0.98684210526315785</v>
      </c>
      <c r="BB119" s="197">
        <f t="shared" si="41"/>
        <v>1</v>
      </c>
      <c r="BC119" s="198">
        <f t="shared" si="42"/>
        <v>1</v>
      </c>
      <c r="BD119" s="201">
        <f t="shared" si="43"/>
        <v>1.1224877192982456</v>
      </c>
      <c r="BE119" s="202">
        <v>1</v>
      </c>
      <c r="BF119" s="209">
        <v>1</v>
      </c>
      <c r="BG119" s="210">
        <v>1</v>
      </c>
      <c r="BH119" s="211">
        <v>1</v>
      </c>
      <c r="BI119" s="212">
        <v>1</v>
      </c>
      <c r="BJ119" s="225">
        <v>4.75</v>
      </c>
      <c r="BK119" s="267">
        <v>4.75</v>
      </c>
      <c r="BL119" s="226" t="s">
        <v>20</v>
      </c>
      <c r="BM119" s="225">
        <v>4.7</v>
      </c>
      <c r="BN119" s="201">
        <v>4.7</v>
      </c>
      <c r="BO119" s="224" t="s">
        <v>20</v>
      </c>
      <c r="BP119" s="251">
        <f t="shared" si="44"/>
        <v>100.86219298245614</v>
      </c>
      <c r="BQ119" s="250">
        <f t="shared" si="45"/>
        <v>5</v>
      </c>
    </row>
    <row r="120" spans="1:69" ht="23.25">
      <c r="A120" s="133">
        <v>100721522</v>
      </c>
      <c r="B120" s="34">
        <v>12</v>
      </c>
      <c r="C120" s="35">
        <v>12</v>
      </c>
      <c r="D120" s="36">
        <f t="shared" si="55"/>
        <v>1</v>
      </c>
      <c r="E120" s="37">
        <v>10</v>
      </c>
      <c r="F120" s="38">
        <f t="shared" si="56"/>
        <v>0.90909090909090906</v>
      </c>
      <c r="G120" s="37">
        <v>8</v>
      </c>
      <c r="H120" s="39">
        <f t="shared" si="57"/>
        <v>0.42105263157894735</v>
      </c>
      <c r="I120" s="64">
        <v>12</v>
      </c>
      <c r="J120" s="65">
        <f t="shared" si="58"/>
        <v>1</v>
      </c>
      <c r="K120" s="66">
        <v>0</v>
      </c>
      <c r="L120" s="67">
        <f t="shared" si="59"/>
        <v>0</v>
      </c>
      <c r="M120" s="68">
        <v>19.329999999999998</v>
      </c>
      <c r="N120" s="69">
        <f t="shared" si="60"/>
        <v>0.96649999999999991</v>
      </c>
      <c r="O120" s="79">
        <v>12</v>
      </c>
      <c r="P120" s="80">
        <f t="shared" si="61"/>
        <v>1</v>
      </c>
      <c r="Q120" s="81">
        <v>16</v>
      </c>
      <c r="R120" s="82">
        <f t="shared" si="62"/>
        <v>0.94117647058823528</v>
      </c>
      <c r="S120" s="81">
        <v>0</v>
      </c>
      <c r="T120" s="83">
        <f t="shared" si="63"/>
        <v>0</v>
      </c>
      <c r="U120" s="151">
        <v>12</v>
      </c>
      <c r="V120" s="151">
        <v>12</v>
      </c>
      <c r="W120" s="152">
        <f t="shared" si="32"/>
        <v>1</v>
      </c>
      <c r="X120" s="149">
        <v>0</v>
      </c>
      <c r="Y120" s="149">
        <f t="shared" si="33"/>
        <v>0</v>
      </c>
      <c r="Z120" s="149">
        <v>22.33</v>
      </c>
      <c r="AA120" s="149">
        <f t="shared" si="34"/>
        <v>0.85884615384615381</v>
      </c>
      <c r="AB120" s="160">
        <v>12</v>
      </c>
      <c r="AC120" s="159">
        <f t="shared" si="35"/>
        <v>1</v>
      </c>
      <c r="AD120" s="106">
        <v>0</v>
      </c>
      <c r="AE120" s="106">
        <f t="shared" si="36"/>
        <v>0</v>
      </c>
      <c r="AF120" s="106">
        <v>16.22</v>
      </c>
      <c r="AG120" s="106">
        <f t="shared" si="37"/>
        <v>0.85368421052631571</v>
      </c>
      <c r="AH120" s="180">
        <v>12</v>
      </c>
      <c r="AI120" s="181">
        <f t="shared" si="38"/>
        <v>1</v>
      </c>
      <c r="AJ120" s="184">
        <v>12.67</v>
      </c>
      <c r="AK120" s="184">
        <f t="shared" si="39"/>
        <v>0.97461538461538466</v>
      </c>
      <c r="AL120" s="184">
        <v>0</v>
      </c>
      <c r="AM120" s="184">
        <f t="shared" si="40"/>
        <v>0</v>
      </c>
      <c r="AN120" s="96">
        <v>0</v>
      </c>
      <c r="AO120" s="97">
        <v>0</v>
      </c>
      <c r="AP120" s="97">
        <v>0</v>
      </c>
      <c r="AQ120" s="97">
        <v>0.94000000000000006</v>
      </c>
      <c r="AR120" s="97">
        <v>0.89600000000000013</v>
      </c>
      <c r="AS120" s="97">
        <v>0</v>
      </c>
      <c r="AT120" s="97">
        <v>0</v>
      </c>
      <c r="AU120" s="97">
        <v>0.99</v>
      </c>
      <c r="AV120" s="97">
        <v>0</v>
      </c>
      <c r="AW120" s="97">
        <v>0.93800000000000006</v>
      </c>
      <c r="AX120" s="97">
        <v>0.89</v>
      </c>
      <c r="AY120" s="97">
        <v>0</v>
      </c>
      <c r="AZ120" s="98">
        <v>0.97222222222222221</v>
      </c>
      <c r="BA120" s="98">
        <v>0</v>
      </c>
      <c r="BB120" s="197">
        <f t="shared" si="41"/>
        <v>0.97222222222222221</v>
      </c>
      <c r="BC120" s="198">
        <f t="shared" si="42"/>
        <v>1</v>
      </c>
      <c r="BD120" s="201">
        <f t="shared" si="43"/>
        <v>1.1424768049932523</v>
      </c>
      <c r="BE120" s="202">
        <v>1</v>
      </c>
      <c r="BF120" s="209">
        <v>1</v>
      </c>
      <c r="BG120" s="210">
        <v>1</v>
      </c>
      <c r="BH120" s="211">
        <v>1</v>
      </c>
      <c r="BI120" s="212">
        <v>1</v>
      </c>
      <c r="BJ120" s="225">
        <v>4.2291666666666661</v>
      </c>
      <c r="BK120" s="268">
        <v>5</v>
      </c>
      <c r="BL120" s="226" t="s">
        <v>47</v>
      </c>
      <c r="BM120" s="225">
        <v>4.1166666666666663</v>
      </c>
      <c r="BN120" s="227">
        <v>5</v>
      </c>
      <c r="BO120" s="224" t="s">
        <v>47</v>
      </c>
      <c r="BP120" s="251">
        <f t="shared" si="44"/>
        <v>103.14525345816465</v>
      </c>
      <c r="BQ120" s="250">
        <f t="shared" si="45"/>
        <v>5</v>
      </c>
    </row>
    <row r="121" spans="1:69" ht="15">
      <c r="A121" s="133">
        <v>100723481</v>
      </c>
      <c r="B121" s="34">
        <v>12</v>
      </c>
      <c r="C121" s="35">
        <v>12</v>
      </c>
      <c r="D121" s="36">
        <f t="shared" si="55"/>
        <v>1</v>
      </c>
      <c r="E121" s="37">
        <v>0</v>
      </c>
      <c r="F121" s="38">
        <f t="shared" si="56"/>
        <v>0</v>
      </c>
      <c r="G121" s="37">
        <v>19</v>
      </c>
      <c r="H121" s="39">
        <f t="shared" si="57"/>
        <v>1</v>
      </c>
      <c r="I121" s="64">
        <v>12</v>
      </c>
      <c r="J121" s="65">
        <f t="shared" si="58"/>
        <v>1</v>
      </c>
      <c r="K121" s="66">
        <v>0</v>
      </c>
      <c r="L121" s="67">
        <f t="shared" si="59"/>
        <v>0</v>
      </c>
      <c r="M121" s="68">
        <v>20</v>
      </c>
      <c r="N121" s="69">
        <f t="shared" si="60"/>
        <v>1</v>
      </c>
      <c r="O121" s="79">
        <v>11.45</v>
      </c>
      <c r="P121" s="80">
        <f t="shared" si="61"/>
        <v>0.95416666666666661</v>
      </c>
      <c r="Q121" s="81">
        <v>0</v>
      </c>
      <c r="R121" s="82">
        <f t="shared" si="62"/>
        <v>0</v>
      </c>
      <c r="S121" s="81">
        <v>28</v>
      </c>
      <c r="T121" s="83">
        <f t="shared" si="63"/>
        <v>0.96551724137931039</v>
      </c>
      <c r="U121" s="151">
        <v>12</v>
      </c>
      <c r="V121" s="151">
        <v>12</v>
      </c>
      <c r="W121" s="152">
        <f t="shared" si="32"/>
        <v>1</v>
      </c>
      <c r="X121" s="149">
        <v>0</v>
      </c>
      <c r="Y121" s="149">
        <f t="shared" si="33"/>
        <v>0</v>
      </c>
      <c r="Z121" s="149">
        <v>26</v>
      </c>
      <c r="AA121" s="149">
        <f t="shared" si="34"/>
        <v>1</v>
      </c>
      <c r="AB121" s="160">
        <v>12</v>
      </c>
      <c r="AC121" s="159">
        <f t="shared" si="35"/>
        <v>1</v>
      </c>
      <c r="AD121" s="106">
        <v>0</v>
      </c>
      <c r="AE121" s="106">
        <f t="shared" si="36"/>
        <v>0</v>
      </c>
      <c r="AF121" s="106">
        <v>17.670000000000002</v>
      </c>
      <c r="AG121" s="106">
        <f t="shared" si="37"/>
        <v>0.93</v>
      </c>
      <c r="AH121" s="180">
        <v>12</v>
      </c>
      <c r="AI121" s="181">
        <f t="shared" si="38"/>
        <v>1</v>
      </c>
      <c r="AJ121" s="184">
        <v>0</v>
      </c>
      <c r="AK121" s="184">
        <f t="shared" si="39"/>
        <v>0</v>
      </c>
      <c r="AL121" s="184">
        <v>20</v>
      </c>
      <c r="AM121" s="184">
        <f t="shared" si="40"/>
        <v>1</v>
      </c>
      <c r="AN121" s="96">
        <v>0</v>
      </c>
      <c r="AO121" s="97">
        <v>0.93599999999999994</v>
      </c>
      <c r="AP121" s="97">
        <v>0</v>
      </c>
      <c r="AQ121" s="97">
        <v>0.96400000000000008</v>
      </c>
      <c r="AR121" s="97">
        <v>0</v>
      </c>
      <c r="AS121" s="97">
        <v>0.97111111111111115</v>
      </c>
      <c r="AT121" s="97">
        <v>0</v>
      </c>
      <c r="AU121" s="97">
        <v>0.99428571428571433</v>
      </c>
      <c r="AV121" s="97">
        <v>0</v>
      </c>
      <c r="AW121" s="97">
        <v>0.96599999999999997</v>
      </c>
      <c r="AX121" s="97">
        <v>0</v>
      </c>
      <c r="AY121" s="97">
        <v>1</v>
      </c>
      <c r="AZ121" s="98">
        <v>0.94444444444444442</v>
      </c>
      <c r="BA121" s="98">
        <v>0.14473684210526316</v>
      </c>
      <c r="BB121" s="197">
        <f t="shared" si="41"/>
        <v>0.99269005847953218</v>
      </c>
      <c r="BC121" s="198">
        <f t="shared" si="42"/>
        <v>0.99427083333333333</v>
      </c>
      <c r="BD121" s="201">
        <f t="shared" si="43"/>
        <v>1.4634373496000537</v>
      </c>
      <c r="BE121" s="202">
        <v>0.33333333333333331</v>
      </c>
      <c r="BF121" s="209">
        <v>1</v>
      </c>
      <c r="BG121" s="210">
        <v>1</v>
      </c>
      <c r="BH121" s="211">
        <v>1</v>
      </c>
      <c r="BI121" s="212">
        <v>1</v>
      </c>
      <c r="BJ121" s="225">
        <v>4.7083333333333339</v>
      </c>
      <c r="BK121" s="267">
        <v>4.7083333333333339</v>
      </c>
      <c r="BL121" s="224" t="s">
        <v>20</v>
      </c>
      <c r="BM121" s="225">
        <v>4.7833333333333332</v>
      </c>
      <c r="BN121" s="201">
        <v>4.7833333333333332</v>
      </c>
      <c r="BO121" s="224" t="s">
        <v>20</v>
      </c>
      <c r="BP121" s="251">
        <f t="shared" si="44"/>
        <v>102.71899295052766</v>
      </c>
      <c r="BQ121" s="250">
        <f t="shared" si="45"/>
        <v>5</v>
      </c>
    </row>
    <row r="122" spans="1:69" ht="23.25">
      <c r="A122" s="133">
        <v>100723672</v>
      </c>
      <c r="B122" s="34">
        <v>12</v>
      </c>
      <c r="C122" s="35">
        <v>12</v>
      </c>
      <c r="D122" s="36">
        <f t="shared" si="55"/>
        <v>1</v>
      </c>
      <c r="E122" s="37">
        <v>0</v>
      </c>
      <c r="F122" s="38">
        <f t="shared" si="56"/>
        <v>0</v>
      </c>
      <c r="G122" s="37">
        <v>18</v>
      </c>
      <c r="H122" s="39">
        <f t="shared" si="57"/>
        <v>0.94736842105263153</v>
      </c>
      <c r="I122" s="64">
        <v>12</v>
      </c>
      <c r="J122" s="65">
        <f t="shared" si="58"/>
        <v>1</v>
      </c>
      <c r="K122" s="66">
        <v>0</v>
      </c>
      <c r="L122" s="67">
        <f t="shared" si="59"/>
        <v>0</v>
      </c>
      <c r="M122" s="68">
        <v>19.670000000000002</v>
      </c>
      <c r="N122" s="69">
        <f t="shared" si="60"/>
        <v>0.98350000000000004</v>
      </c>
      <c r="O122" s="79">
        <v>12</v>
      </c>
      <c r="P122" s="80">
        <f t="shared" si="61"/>
        <v>1</v>
      </c>
      <c r="Q122" s="81">
        <v>15.67</v>
      </c>
      <c r="R122" s="82">
        <f t="shared" si="62"/>
        <v>0.92176470588235293</v>
      </c>
      <c r="S122" s="81">
        <v>0</v>
      </c>
      <c r="T122" s="83">
        <f t="shared" si="63"/>
        <v>0</v>
      </c>
      <c r="U122" s="151">
        <v>12</v>
      </c>
      <c r="V122" s="151">
        <v>12</v>
      </c>
      <c r="W122" s="152">
        <f t="shared" si="32"/>
        <v>1</v>
      </c>
      <c r="X122" s="149">
        <v>0</v>
      </c>
      <c r="Y122" s="149">
        <f t="shared" si="33"/>
        <v>0</v>
      </c>
      <c r="Z122" s="149">
        <v>24.67</v>
      </c>
      <c r="AA122" s="149">
        <f t="shared" si="34"/>
        <v>0.94884615384615389</v>
      </c>
      <c r="AB122" s="160">
        <v>12</v>
      </c>
      <c r="AC122" s="159">
        <f t="shared" si="35"/>
        <v>1</v>
      </c>
      <c r="AD122" s="106">
        <v>0</v>
      </c>
      <c r="AE122" s="106">
        <f t="shared" si="36"/>
        <v>0</v>
      </c>
      <c r="AF122" s="106">
        <v>17.329999999999998</v>
      </c>
      <c r="AG122" s="106">
        <f t="shared" si="37"/>
        <v>0.91210526315789464</v>
      </c>
      <c r="AH122" s="180">
        <v>12</v>
      </c>
      <c r="AI122" s="181">
        <f t="shared" si="38"/>
        <v>1</v>
      </c>
      <c r="AJ122" s="184">
        <v>0</v>
      </c>
      <c r="AK122" s="184">
        <f t="shared" si="39"/>
        <v>0</v>
      </c>
      <c r="AL122" s="184">
        <v>17.670000000000002</v>
      </c>
      <c r="AM122" s="184">
        <f t="shared" si="40"/>
        <v>0.88350000000000006</v>
      </c>
      <c r="AN122" s="96">
        <v>0</v>
      </c>
      <c r="AO122" s="97">
        <v>1</v>
      </c>
      <c r="AP122" s="97">
        <v>0</v>
      </c>
      <c r="AQ122" s="97">
        <v>0.998</v>
      </c>
      <c r="AR122" s="97">
        <v>0.95199999999999996</v>
      </c>
      <c r="AS122" s="97">
        <v>0</v>
      </c>
      <c r="AT122" s="97">
        <v>0</v>
      </c>
      <c r="AU122" s="97">
        <v>0.97571428571428576</v>
      </c>
      <c r="AV122" s="97">
        <v>0</v>
      </c>
      <c r="AW122" s="97">
        <v>0.91400000000000003</v>
      </c>
      <c r="AX122" s="97">
        <v>0</v>
      </c>
      <c r="AY122" s="97">
        <v>0.98166666666666658</v>
      </c>
      <c r="AZ122" s="98">
        <v>1</v>
      </c>
      <c r="BA122" s="98">
        <v>0</v>
      </c>
      <c r="BB122" s="197">
        <f t="shared" si="41"/>
        <v>1</v>
      </c>
      <c r="BC122" s="198">
        <f t="shared" si="42"/>
        <v>1</v>
      </c>
      <c r="BD122" s="201">
        <f t="shared" si="43"/>
        <v>1.3313893780926676</v>
      </c>
      <c r="BE122" s="202">
        <v>1</v>
      </c>
      <c r="BF122" s="209">
        <v>1</v>
      </c>
      <c r="BG122" s="210">
        <v>1</v>
      </c>
      <c r="BH122" s="211">
        <v>1</v>
      </c>
      <c r="BI122" s="212">
        <v>1</v>
      </c>
      <c r="BJ122" s="225">
        <v>4.625</v>
      </c>
      <c r="BK122" s="268">
        <v>5</v>
      </c>
      <c r="BL122" s="226" t="s">
        <v>49</v>
      </c>
      <c r="BM122" s="225">
        <v>4.5666666666666664</v>
      </c>
      <c r="BN122" s="227">
        <v>5</v>
      </c>
      <c r="BO122" s="224" t="s">
        <v>47</v>
      </c>
      <c r="BP122" s="251">
        <f t="shared" si="44"/>
        <v>108.28473445231668</v>
      </c>
      <c r="BQ122" s="250">
        <f t="shared" si="45"/>
        <v>5</v>
      </c>
    </row>
    <row r="123" spans="1:69" ht="23.25">
      <c r="A123" s="133">
        <v>100725269</v>
      </c>
      <c r="B123" s="34">
        <v>12</v>
      </c>
      <c r="C123" s="35">
        <v>12</v>
      </c>
      <c r="D123" s="36">
        <f t="shared" si="55"/>
        <v>1</v>
      </c>
      <c r="E123" s="37">
        <v>9</v>
      </c>
      <c r="F123" s="38">
        <f t="shared" si="56"/>
        <v>0.81818181818181823</v>
      </c>
      <c r="G123" s="37">
        <v>0</v>
      </c>
      <c r="H123" s="39">
        <f t="shared" si="57"/>
        <v>0</v>
      </c>
      <c r="I123" s="64">
        <v>12</v>
      </c>
      <c r="J123" s="65">
        <f t="shared" si="58"/>
        <v>1</v>
      </c>
      <c r="K123" s="66">
        <v>0</v>
      </c>
      <c r="L123" s="67">
        <f t="shared" si="59"/>
        <v>0</v>
      </c>
      <c r="M123" s="68">
        <v>9.33</v>
      </c>
      <c r="N123" s="69">
        <f t="shared" si="60"/>
        <v>0.46650000000000003</v>
      </c>
      <c r="O123" s="79">
        <v>12</v>
      </c>
      <c r="P123" s="80">
        <f t="shared" si="61"/>
        <v>1</v>
      </c>
      <c r="Q123" s="81">
        <v>13</v>
      </c>
      <c r="R123" s="82">
        <f t="shared" si="62"/>
        <v>0.76470588235294112</v>
      </c>
      <c r="S123" s="81">
        <v>0</v>
      </c>
      <c r="T123" s="83">
        <f t="shared" si="63"/>
        <v>0</v>
      </c>
      <c r="U123" s="151">
        <v>12</v>
      </c>
      <c r="V123" s="151">
        <v>12</v>
      </c>
      <c r="W123" s="152">
        <f t="shared" si="32"/>
        <v>1</v>
      </c>
      <c r="X123" s="149">
        <v>16.11</v>
      </c>
      <c r="Y123" s="149">
        <f t="shared" si="33"/>
        <v>0.80549999999999999</v>
      </c>
      <c r="Z123" s="149">
        <v>0</v>
      </c>
      <c r="AA123" s="149">
        <f t="shared" si="34"/>
        <v>0</v>
      </c>
      <c r="AB123" s="160">
        <v>12</v>
      </c>
      <c r="AC123" s="159">
        <f t="shared" si="35"/>
        <v>1</v>
      </c>
      <c r="AD123" s="106">
        <v>7.33</v>
      </c>
      <c r="AE123" s="106">
        <f t="shared" si="36"/>
        <v>0.52357142857142858</v>
      </c>
      <c r="AF123" s="106">
        <v>0</v>
      </c>
      <c r="AG123" s="106">
        <f t="shared" si="37"/>
        <v>0</v>
      </c>
      <c r="AH123" s="180">
        <v>12</v>
      </c>
      <c r="AI123" s="181">
        <f t="shared" si="38"/>
        <v>1</v>
      </c>
      <c r="AJ123" s="184">
        <v>9.5</v>
      </c>
      <c r="AK123" s="184">
        <f t="shared" si="39"/>
        <v>0.73076923076923073</v>
      </c>
      <c r="AL123" s="184">
        <v>0</v>
      </c>
      <c r="AM123" s="184">
        <f t="shared" si="40"/>
        <v>0</v>
      </c>
      <c r="AN123" s="96">
        <v>0.99</v>
      </c>
      <c r="AO123" s="97">
        <v>0</v>
      </c>
      <c r="AP123" s="97">
        <v>0</v>
      </c>
      <c r="AQ123" s="97">
        <v>0.8859999999999999</v>
      </c>
      <c r="AR123" s="97">
        <v>0.88200000000000001</v>
      </c>
      <c r="AS123" s="97">
        <v>0</v>
      </c>
      <c r="AT123" s="97">
        <v>0.92799999999999994</v>
      </c>
      <c r="AU123" s="97">
        <v>0</v>
      </c>
      <c r="AV123" s="97">
        <v>0.96499999999999997</v>
      </c>
      <c r="AW123" s="97">
        <v>0</v>
      </c>
      <c r="AX123" s="97">
        <v>0.98499999999999999</v>
      </c>
      <c r="AY123" s="97">
        <v>0</v>
      </c>
      <c r="AZ123" s="98">
        <v>0.88888888888888884</v>
      </c>
      <c r="BA123" s="98">
        <v>0</v>
      </c>
      <c r="BB123" s="197">
        <f t="shared" si="41"/>
        <v>0.88888888888888884</v>
      </c>
      <c r="BC123" s="198">
        <f t="shared" si="42"/>
        <v>1</v>
      </c>
      <c r="BD123" s="201">
        <f t="shared" si="43"/>
        <v>0.78892844611528812</v>
      </c>
      <c r="BE123" s="202">
        <v>0.66666666666666663</v>
      </c>
      <c r="BF123" s="209">
        <v>1</v>
      </c>
      <c r="BG123" s="210"/>
      <c r="BH123" s="211">
        <v>1</v>
      </c>
      <c r="BI123" s="212">
        <v>1</v>
      </c>
      <c r="BJ123" s="225"/>
      <c r="BK123" s="267"/>
      <c r="BL123" s="224"/>
      <c r="BM123" s="225">
        <v>3.1833333333333336</v>
      </c>
      <c r="BN123" s="227">
        <v>3.6833333333333336</v>
      </c>
      <c r="BO123" s="224" t="s">
        <v>49</v>
      </c>
      <c r="BP123" s="251" t="str">
        <f t="shared" si="44"/>
        <v>*</v>
      </c>
      <c r="BQ123" s="250" t="str">
        <f t="shared" si="45"/>
        <v>*</v>
      </c>
    </row>
    <row r="124" spans="1:69" ht="23.25">
      <c r="A124" s="133">
        <v>100728318</v>
      </c>
      <c r="B124" s="34">
        <v>12</v>
      </c>
      <c r="C124" s="35">
        <v>12</v>
      </c>
      <c r="D124" s="36">
        <f t="shared" si="55"/>
        <v>1</v>
      </c>
      <c r="E124" s="37">
        <v>0</v>
      </c>
      <c r="F124" s="38">
        <f t="shared" si="56"/>
        <v>0</v>
      </c>
      <c r="G124" s="37">
        <v>17</v>
      </c>
      <c r="H124" s="39">
        <f t="shared" si="57"/>
        <v>0.89473684210526316</v>
      </c>
      <c r="I124" s="64">
        <v>12</v>
      </c>
      <c r="J124" s="65">
        <f t="shared" si="58"/>
        <v>1</v>
      </c>
      <c r="K124" s="66">
        <v>0</v>
      </c>
      <c r="L124" s="67">
        <f t="shared" si="59"/>
        <v>0</v>
      </c>
      <c r="M124" s="68">
        <v>18.329999999999998</v>
      </c>
      <c r="N124" s="69">
        <f t="shared" si="60"/>
        <v>0.91649999999999987</v>
      </c>
      <c r="O124" s="79">
        <v>12</v>
      </c>
      <c r="P124" s="80">
        <f t="shared" si="61"/>
        <v>1</v>
      </c>
      <c r="Q124" s="81">
        <v>17</v>
      </c>
      <c r="R124" s="82">
        <f t="shared" si="62"/>
        <v>1</v>
      </c>
      <c r="S124" s="81">
        <v>0</v>
      </c>
      <c r="T124" s="83">
        <f t="shared" si="63"/>
        <v>0</v>
      </c>
      <c r="U124" s="151">
        <v>12</v>
      </c>
      <c r="V124" s="151">
        <v>12</v>
      </c>
      <c r="W124" s="152">
        <f t="shared" si="32"/>
        <v>1</v>
      </c>
      <c r="X124" s="149">
        <v>0</v>
      </c>
      <c r="Y124" s="149">
        <f t="shared" si="33"/>
        <v>0</v>
      </c>
      <c r="Z124" s="149">
        <v>25.67</v>
      </c>
      <c r="AA124" s="149">
        <f t="shared" si="34"/>
        <v>0.98730769230769233</v>
      </c>
      <c r="AB124" s="160">
        <v>12</v>
      </c>
      <c r="AC124" s="159">
        <f t="shared" si="35"/>
        <v>1</v>
      </c>
      <c r="AD124" s="106">
        <v>11.67</v>
      </c>
      <c r="AE124" s="106">
        <f t="shared" si="36"/>
        <v>0.83357142857142852</v>
      </c>
      <c r="AF124" s="106">
        <v>0</v>
      </c>
      <c r="AG124" s="106">
        <f t="shared" si="37"/>
        <v>0</v>
      </c>
      <c r="AH124" s="180">
        <v>12</v>
      </c>
      <c r="AI124" s="181">
        <f t="shared" si="38"/>
        <v>1</v>
      </c>
      <c r="AJ124" s="184">
        <v>13</v>
      </c>
      <c r="AK124" s="184">
        <f t="shared" si="39"/>
        <v>1</v>
      </c>
      <c r="AL124" s="184">
        <v>0</v>
      </c>
      <c r="AM124" s="184">
        <f t="shared" si="40"/>
        <v>0</v>
      </c>
      <c r="AN124" s="96">
        <v>0</v>
      </c>
      <c r="AO124" s="97">
        <v>1</v>
      </c>
      <c r="AP124" s="97">
        <v>0</v>
      </c>
      <c r="AQ124" s="97">
        <v>0.97599999999999998</v>
      </c>
      <c r="AR124" s="97">
        <v>0</v>
      </c>
      <c r="AS124" s="97">
        <v>0</v>
      </c>
      <c r="AT124" s="97">
        <v>0</v>
      </c>
      <c r="AU124" s="97">
        <v>0.98428571428571421</v>
      </c>
      <c r="AV124" s="97">
        <v>0.97750000000000004</v>
      </c>
      <c r="AW124" s="97">
        <v>0</v>
      </c>
      <c r="AX124" s="97">
        <v>0.98499999999999999</v>
      </c>
      <c r="AY124" s="97">
        <v>0</v>
      </c>
      <c r="AZ124" s="98">
        <v>0.94444444444444442</v>
      </c>
      <c r="BA124" s="98">
        <v>0.48684210526315791</v>
      </c>
      <c r="BB124" s="197">
        <f t="shared" si="41"/>
        <v>1</v>
      </c>
      <c r="BC124" s="198">
        <f t="shared" si="42"/>
        <v>1</v>
      </c>
      <c r="BD124" s="201">
        <f t="shared" si="43"/>
        <v>1.1317292220936956</v>
      </c>
      <c r="BE124" s="202">
        <v>1</v>
      </c>
      <c r="BF124" s="209">
        <v>1</v>
      </c>
      <c r="BG124" s="210">
        <v>1</v>
      </c>
      <c r="BH124" s="211">
        <v>1</v>
      </c>
      <c r="BI124" s="212">
        <v>1</v>
      </c>
      <c r="BJ124" s="225">
        <v>4.020833333333333</v>
      </c>
      <c r="BK124" s="268">
        <v>5</v>
      </c>
      <c r="BL124" s="226" t="s">
        <v>47</v>
      </c>
      <c r="BM124" s="225">
        <v>4.5666666666666664</v>
      </c>
      <c r="BN124" s="201">
        <v>4.5666666666666664</v>
      </c>
      <c r="BO124" s="224" t="s">
        <v>20</v>
      </c>
      <c r="BP124" s="251">
        <f t="shared" si="44"/>
        <v>101.55989721900906</v>
      </c>
      <c r="BQ124" s="250">
        <f t="shared" si="45"/>
        <v>5</v>
      </c>
    </row>
    <row r="125" spans="1:69" ht="23.25">
      <c r="A125" s="133">
        <v>100729171</v>
      </c>
      <c r="B125" s="34">
        <v>12</v>
      </c>
      <c r="C125" s="35">
        <v>12</v>
      </c>
      <c r="D125" s="36">
        <f t="shared" si="55"/>
        <v>1</v>
      </c>
      <c r="E125" s="37">
        <v>0</v>
      </c>
      <c r="F125" s="38">
        <f t="shared" si="56"/>
        <v>0</v>
      </c>
      <c r="G125" s="37">
        <v>13.89</v>
      </c>
      <c r="H125" s="39">
        <f t="shared" si="57"/>
        <v>0.7310526315789474</v>
      </c>
      <c r="I125" s="64">
        <v>12</v>
      </c>
      <c r="J125" s="65">
        <f t="shared" si="58"/>
        <v>1</v>
      </c>
      <c r="K125" s="66">
        <v>0</v>
      </c>
      <c r="L125" s="67">
        <f t="shared" si="59"/>
        <v>0</v>
      </c>
      <c r="M125" s="68">
        <v>17.78</v>
      </c>
      <c r="N125" s="69">
        <f t="shared" si="60"/>
        <v>0.88900000000000001</v>
      </c>
      <c r="O125" s="79">
        <v>5.08</v>
      </c>
      <c r="P125" s="80">
        <f t="shared" si="61"/>
        <v>0.42333333333333334</v>
      </c>
      <c r="Q125" s="81">
        <v>0</v>
      </c>
      <c r="R125" s="82">
        <f t="shared" si="62"/>
        <v>0</v>
      </c>
      <c r="S125" s="81">
        <v>7.56</v>
      </c>
      <c r="T125" s="83">
        <f t="shared" si="63"/>
        <v>0.26068965517241377</v>
      </c>
      <c r="U125" s="151">
        <v>12</v>
      </c>
      <c r="V125" s="151">
        <v>12</v>
      </c>
      <c r="W125" s="152">
        <f t="shared" si="32"/>
        <v>1</v>
      </c>
      <c r="X125" s="149">
        <v>19.329999999999998</v>
      </c>
      <c r="Y125" s="149">
        <f t="shared" si="33"/>
        <v>0.96649999999999991</v>
      </c>
      <c r="Z125" s="149">
        <v>0</v>
      </c>
      <c r="AA125" s="149">
        <f t="shared" si="34"/>
        <v>0</v>
      </c>
      <c r="AB125" s="160">
        <v>12</v>
      </c>
      <c r="AC125" s="159">
        <f t="shared" si="35"/>
        <v>1</v>
      </c>
      <c r="AD125" s="106">
        <v>12.67</v>
      </c>
      <c r="AE125" s="106">
        <f t="shared" si="36"/>
        <v>0.90500000000000003</v>
      </c>
      <c r="AF125" s="106">
        <v>0</v>
      </c>
      <c r="AG125" s="106">
        <f t="shared" si="37"/>
        <v>0</v>
      </c>
      <c r="AH125" s="180">
        <v>9.84</v>
      </c>
      <c r="AI125" s="181">
        <f t="shared" si="38"/>
        <v>0.82</v>
      </c>
      <c r="AJ125" s="184">
        <v>13</v>
      </c>
      <c r="AK125" s="184">
        <f t="shared" si="39"/>
        <v>1</v>
      </c>
      <c r="AL125" s="184">
        <v>0</v>
      </c>
      <c r="AM125" s="184">
        <f t="shared" si="40"/>
        <v>0</v>
      </c>
      <c r="AN125" s="96">
        <v>0</v>
      </c>
      <c r="AO125" s="97">
        <v>0.94800000000000006</v>
      </c>
      <c r="AP125" s="97">
        <v>0</v>
      </c>
      <c r="AQ125" s="97">
        <v>0.99</v>
      </c>
      <c r="AR125" s="97">
        <v>0</v>
      </c>
      <c r="AS125" s="97">
        <v>0.95555555555555549</v>
      </c>
      <c r="AT125" s="97">
        <v>0.98000000000000009</v>
      </c>
      <c r="AU125" s="97">
        <v>0</v>
      </c>
      <c r="AV125" s="97">
        <v>0.99750000000000005</v>
      </c>
      <c r="AW125" s="97">
        <v>0</v>
      </c>
      <c r="AX125" s="97">
        <v>0.98499999999999999</v>
      </c>
      <c r="AY125" s="97">
        <v>0</v>
      </c>
      <c r="AZ125" s="98">
        <v>0.83333333333333337</v>
      </c>
      <c r="BA125" s="98">
        <v>0.31578947368421051</v>
      </c>
      <c r="BB125" s="197">
        <f t="shared" si="41"/>
        <v>0.93859649122807021</v>
      </c>
      <c r="BC125" s="198">
        <f t="shared" si="42"/>
        <v>0.90541666666666665</v>
      </c>
      <c r="BD125" s="201">
        <f t="shared" si="43"/>
        <v>1.0323789742555622</v>
      </c>
      <c r="BE125" s="202">
        <v>1</v>
      </c>
      <c r="BF125" s="209">
        <v>1</v>
      </c>
      <c r="BG125" s="210">
        <v>1</v>
      </c>
      <c r="BH125" s="211">
        <v>1</v>
      </c>
      <c r="BI125" s="212">
        <v>1</v>
      </c>
      <c r="BJ125" s="225">
        <v>3.75</v>
      </c>
      <c r="BK125" s="268">
        <v>4.25</v>
      </c>
      <c r="BL125" s="226" t="s">
        <v>49</v>
      </c>
      <c r="BM125" s="225">
        <v>4.6000000000000005</v>
      </c>
      <c r="BN125" s="201">
        <v>4.6000000000000005</v>
      </c>
      <c r="BO125" s="224" t="s">
        <v>20</v>
      </c>
      <c r="BP125" s="251">
        <f t="shared" si="44"/>
        <v>94.342588391476781</v>
      </c>
      <c r="BQ125" s="250">
        <f t="shared" si="45"/>
        <v>4</v>
      </c>
    </row>
    <row r="126" spans="1:69" ht="15">
      <c r="A126" s="133">
        <v>100729346</v>
      </c>
      <c r="B126" s="34">
        <v>12</v>
      </c>
      <c r="C126" s="35">
        <v>12</v>
      </c>
      <c r="D126" s="36">
        <f t="shared" si="55"/>
        <v>1</v>
      </c>
      <c r="E126" s="37">
        <v>0</v>
      </c>
      <c r="F126" s="38">
        <f t="shared" si="56"/>
        <v>0</v>
      </c>
      <c r="G126" s="37">
        <v>18</v>
      </c>
      <c r="H126" s="39">
        <f t="shared" si="57"/>
        <v>0.94736842105263153</v>
      </c>
      <c r="I126" s="64">
        <v>12</v>
      </c>
      <c r="J126" s="65">
        <f t="shared" si="58"/>
        <v>1</v>
      </c>
      <c r="K126" s="66">
        <v>0</v>
      </c>
      <c r="L126" s="67">
        <f t="shared" si="59"/>
        <v>0</v>
      </c>
      <c r="M126" s="68">
        <v>18</v>
      </c>
      <c r="N126" s="69">
        <f t="shared" si="60"/>
        <v>0.9</v>
      </c>
      <c r="O126" s="79">
        <v>12</v>
      </c>
      <c r="P126" s="80">
        <f t="shared" si="61"/>
        <v>1</v>
      </c>
      <c r="Q126" s="81">
        <v>16.670000000000002</v>
      </c>
      <c r="R126" s="82">
        <f t="shared" si="62"/>
        <v>0.98058823529411776</v>
      </c>
      <c r="S126" s="81">
        <v>0</v>
      </c>
      <c r="T126" s="83">
        <f t="shared" si="63"/>
        <v>0</v>
      </c>
      <c r="U126" s="151">
        <v>12</v>
      </c>
      <c r="V126" s="151">
        <v>12</v>
      </c>
      <c r="W126" s="152">
        <f t="shared" si="32"/>
        <v>1</v>
      </c>
      <c r="X126" s="149">
        <v>0</v>
      </c>
      <c r="Y126" s="149">
        <f t="shared" si="33"/>
        <v>0</v>
      </c>
      <c r="Z126" s="149">
        <v>24.67</v>
      </c>
      <c r="AA126" s="149">
        <f t="shared" si="34"/>
        <v>0.94884615384615389</v>
      </c>
      <c r="AB126" s="160">
        <v>12</v>
      </c>
      <c r="AC126" s="159">
        <f t="shared" si="35"/>
        <v>1</v>
      </c>
      <c r="AD126" s="106">
        <v>13.67</v>
      </c>
      <c r="AE126" s="106">
        <f t="shared" si="36"/>
        <v>0.97642857142857142</v>
      </c>
      <c r="AF126" s="106">
        <v>0</v>
      </c>
      <c r="AG126" s="106">
        <f t="shared" si="37"/>
        <v>0</v>
      </c>
      <c r="AH126" s="180">
        <v>12</v>
      </c>
      <c r="AI126" s="181">
        <f t="shared" si="38"/>
        <v>1</v>
      </c>
      <c r="AJ126" s="184">
        <v>12.33</v>
      </c>
      <c r="AK126" s="184">
        <f t="shared" si="39"/>
        <v>0.94846153846153847</v>
      </c>
      <c r="AL126" s="184">
        <v>0</v>
      </c>
      <c r="AM126" s="184">
        <f t="shared" si="40"/>
        <v>0</v>
      </c>
      <c r="AN126" s="96">
        <v>0</v>
      </c>
      <c r="AO126" s="97">
        <v>0.98599999999999999</v>
      </c>
      <c r="AP126" s="97">
        <v>0</v>
      </c>
      <c r="AQ126" s="97">
        <v>0.97200000000000009</v>
      </c>
      <c r="AR126" s="97">
        <v>0.97599999999999998</v>
      </c>
      <c r="AS126" s="97">
        <v>0</v>
      </c>
      <c r="AT126" s="97">
        <v>0</v>
      </c>
      <c r="AU126" s="97">
        <v>0.99</v>
      </c>
      <c r="AV126" s="97">
        <v>0.97</v>
      </c>
      <c r="AW126" s="97">
        <v>0</v>
      </c>
      <c r="AX126" s="97">
        <v>1</v>
      </c>
      <c r="AY126" s="97">
        <v>0</v>
      </c>
      <c r="AZ126" s="98">
        <v>1</v>
      </c>
      <c r="BA126" s="98">
        <v>0</v>
      </c>
      <c r="BB126" s="197">
        <f t="shared" si="41"/>
        <v>1</v>
      </c>
      <c r="BC126" s="198">
        <f t="shared" si="42"/>
        <v>1</v>
      </c>
      <c r="BD126" s="201">
        <f t="shared" si="43"/>
        <v>1.1829707272990166</v>
      </c>
      <c r="BE126" s="202">
        <v>0.83333333333333326</v>
      </c>
      <c r="BF126" s="209">
        <v>1</v>
      </c>
      <c r="BG126" s="210">
        <v>1</v>
      </c>
      <c r="BH126" s="211">
        <v>1</v>
      </c>
      <c r="BI126" s="212">
        <v>1</v>
      </c>
      <c r="BJ126" s="225">
        <v>4.770833333333333</v>
      </c>
      <c r="BK126" s="267">
        <v>4.770833333333333</v>
      </c>
      <c r="BL126" s="226" t="s">
        <v>20</v>
      </c>
      <c r="BM126" s="225">
        <v>4.75</v>
      </c>
      <c r="BN126" s="201">
        <v>4.75</v>
      </c>
      <c r="BO126" s="224" t="s">
        <v>20</v>
      </c>
      <c r="BP126" s="251">
        <f t="shared" si="44"/>
        <v>100.99093484914208</v>
      </c>
      <c r="BQ126" s="250">
        <f t="shared" si="45"/>
        <v>5</v>
      </c>
    </row>
    <row r="127" spans="1:69" ht="15">
      <c r="A127" s="133">
        <v>100734739</v>
      </c>
      <c r="B127" s="34">
        <v>12</v>
      </c>
      <c r="C127" s="35">
        <v>12</v>
      </c>
      <c r="D127" s="36">
        <f t="shared" si="55"/>
        <v>1</v>
      </c>
      <c r="E127" s="37">
        <v>10.67</v>
      </c>
      <c r="F127" s="38">
        <f t="shared" si="56"/>
        <v>0.97</v>
      </c>
      <c r="G127" s="37">
        <v>0</v>
      </c>
      <c r="H127" s="39">
        <f t="shared" si="57"/>
        <v>0</v>
      </c>
      <c r="I127" s="64">
        <v>12</v>
      </c>
      <c r="J127" s="65">
        <f t="shared" si="58"/>
        <v>1</v>
      </c>
      <c r="K127" s="66">
        <v>0</v>
      </c>
      <c r="L127" s="67">
        <f t="shared" si="59"/>
        <v>0</v>
      </c>
      <c r="M127" s="68">
        <v>19</v>
      </c>
      <c r="N127" s="69">
        <f t="shared" si="60"/>
        <v>0.95</v>
      </c>
      <c r="O127" s="79">
        <v>11.45</v>
      </c>
      <c r="P127" s="80">
        <f t="shared" si="61"/>
        <v>0.95416666666666661</v>
      </c>
      <c r="Q127" s="81">
        <v>0</v>
      </c>
      <c r="R127" s="82">
        <f t="shared" si="62"/>
        <v>0</v>
      </c>
      <c r="S127" s="81">
        <v>27.67</v>
      </c>
      <c r="T127" s="83">
        <f t="shared" si="63"/>
        <v>0.95413793103448286</v>
      </c>
      <c r="U127" s="151">
        <v>12</v>
      </c>
      <c r="V127" s="151">
        <v>12</v>
      </c>
      <c r="W127" s="152">
        <f t="shared" si="32"/>
        <v>1</v>
      </c>
      <c r="X127" s="149">
        <v>0</v>
      </c>
      <c r="Y127" s="149">
        <f t="shared" si="33"/>
        <v>0</v>
      </c>
      <c r="Z127" s="149">
        <v>17</v>
      </c>
      <c r="AA127" s="149">
        <f t="shared" si="34"/>
        <v>0.65384615384615385</v>
      </c>
      <c r="AB127" s="160">
        <v>12</v>
      </c>
      <c r="AC127" s="159">
        <f t="shared" si="35"/>
        <v>1</v>
      </c>
      <c r="AD127" s="106">
        <v>0</v>
      </c>
      <c r="AE127" s="106">
        <f t="shared" si="36"/>
        <v>0</v>
      </c>
      <c r="AF127" s="106">
        <v>17.670000000000002</v>
      </c>
      <c r="AG127" s="106">
        <f t="shared" si="37"/>
        <v>0.93</v>
      </c>
      <c r="AH127" s="180">
        <v>12</v>
      </c>
      <c r="AI127" s="181">
        <f t="shared" si="38"/>
        <v>1</v>
      </c>
      <c r="AJ127" s="184">
        <v>0</v>
      </c>
      <c r="AK127" s="184">
        <f t="shared" si="39"/>
        <v>0</v>
      </c>
      <c r="AL127" s="184">
        <v>18.670000000000002</v>
      </c>
      <c r="AM127" s="184">
        <f t="shared" si="40"/>
        <v>0.93350000000000011</v>
      </c>
      <c r="AN127" s="96">
        <v>0.99</v>
      </c>
      <c r="AO127" s="97">
        <v>0</v>
      </c>
      <c r="AP127" s="97">
        <v>0</v>
      </c>
      <c r="AQ127" s="97">
        <v>0.65999999999999992</v>
      </c>
      <c r="AR127" s="97">
        <v>0</v>
      </c>
      <c r="AS127" s="97">
        <v>1</v>
      </c>
      <c r="AT127" s="97">
        <v>0</v>
      </c>
      <c r="AU127" s="97">
        <v>0.98142857142857143</v>
      </c>
      <c r="AV127" s="97">
        <v>0</v>
      </c>
      <c r="AW127" s="97">
        <v>1</v>
      </c>
      <c r="AX127" s="97">
        <v>0</v>
      </c>
      <c r="AY127" s="97">
        <v>1</v>
      </c>
      <c r="AZ127" s="98">
        <v>0.80555555555555558</v>
      </c>
      <c r="BA127" s="98">
        <v>0.31578947368421051</v>
      </c>
      <c r="BB127" s="197">
        <f t="shared" si="41"/>
        <v>0.91081871345029242</v>
      </c>
      <c r="BC127" s="198">
        <f t="shared" si="42"/>
        <v>0.99427083333333333</v>
      </c>
      <c r="BD127" s="201">
        <f t="shared" si="43"/>
        <v>1.2662333990646377</v>
      </c>
      <c r="BE127" s="202">
        <v>0.5</v>
      </c>
      <c r="BF127" s="209">
        <v>1</v>
      </c>
      <c r="BG127" s="210">
        <v>1</v>
      </c>
      <c r="BH127" s="211">
        <v>1</v>
      </c>
      <c r="BI127" s="212">
        <v>1</v>
      </c>
      <c r="BJ127" s="225">
        <v>4.6875</v>
      </c>
      <c r="BK127" s="267">
        <v>4.6875</v>
      </c>
      <c r="BL127" s="226" t="s">
        <v>20</v>
      </c>
      <c r="BM127" s="225">
        <v>4.6166666666666663</v>
      </c>
      <c r="BN127" s="201">
        <v>4.6166666666666663</v>
      </c>
      <c r="BO127" s="224" t="s">
        <v>20</v>
      </c>
      <c r="BP127" s="251">
        <f t="shared" si="44"/>
        <v>97.47749067837033</v>
      </c>
      <c r="BQ127" s="250">
        <f t="shared" si="45"/>
        <v>5</v>
      </c>
    </row>
    <row r="128" spans="1:69" ht="34.5">
      <c r="A128" s="133">
        <v>100734849</v>
      </c>
      <c r="B128" s="34">
        <v>12</v>
      </c>
      <c r="C128" s="35">
        <v>12</v>
      </c>
      <c r="D128" s="36">
        <f t="shared" si="55"/>
        <v>1</v>
      </c>
      <c r="E128" s="37">
        <v>0</v>
      </c>
      <c r="F128" s="38">
        <f t="shared" si="56"/>
        <v>0</v>
      </c>
      <c r="G128" s="37">
        <v>16</v>
      </c>
      <c r="H128" s="39">
        <f t="shared" si="57"/>
        <v>0.84210526315789469</v>
      </c>
      <c r="I128" s="64">
        <v>12</v>
      </c>
      <c r="J128" s="65">
        <f t="shared" si="58"/>
        <v>1</v>
      </c>
      <c r="K128" s="66">
        <v>0</v>
      </c>
      <c r="L128" s="67">
        <f t="shared" si="59"/>
        <v>0</v>
      </c>
      <c r="M128" s="68">
        <v>19</v>
      </c>
      <c r="N128" s="69">
        <f t="shared" si="60"/>
        <v>0.95</v>
      </c>
      <c r="O128" s="79">
        <v>12</v>
      </c>
      <c r="P128" s="80">
        <f t="shared" si="61"/>
        <v>1</v>
      </c>
      <c r="Q128" s="81">
        <v>0</v>
      </c>
      <c r="R128" s="82">
        <f t="shared" si="62"/>
        <v>0</v>
      </c>
      <c r="S128" s="81">
        <v>27</v>
      </c>
      <c r="T128" s="83">
        <f t="shared" si="63"/>
        <v>0.93103448275862066</v>
      </c>
      <c r="U128" s="151">
        <v>12</v>
      </c>
      <c r="V128" s="151">
        <v>10.52</v>
      </c>
      <c r="W128" s="152">
        <f t="shared" si="32"/>
        <v>0.93833333333333335</v>
      </c>
      <c r="X128" s="149">
        <v>0</v>
      </c>
      <c r="Y128" s="149">
        <f t="shared" si="33"/>
        <v>0</v>
      </c>
      <c r="Z128" s="143">
        <v>10</v>
      </c>
      <c r="AA128" s="149">
        <f t="shared" si="34"/>
        <v>0.38461538461538464</v>
      </c>
      <c r="AB128" s="160">
        <v>12</v>
      </c>
      <c r="AC128" s="159">
        <f t="shared" si="35"/>
        <v>1</v>
      </c>
      <c r="AD128" s="106">
        <v>0</v>
      </c>
      <c r="AE128" s="106">
        <f t="shared" si="36"/>
        <v>0</v>
      </c>
      <c r="AF128" s="106">
        <v>16</v>
      </c>
      <c r="AG128" s="106">
        <f t="shared" si="37"/>
        <v>0.84210526315789469</v>
      </c>
      <c r="AH128" s="180">
        <v>10.56</v>
      </c>
      <c r="AI128" s="181">
        <f t="shared" si="38"/>
        <v>0.88</v>
      </c>
      <c r="AJ128" s="184">
        <v>0</v>
      </c>
      <c r="AK128" s="184">
        <f t="shared" si="39"/>
        <v>0</v>
      </c>
      <c r="AL128" s="184">
        <v>19</v>
      </c>
      <c r="AM128" s="184">
        <f t="shared" si="40"/>
        <v>0.95</v>
      </c>
      <c r="AN128" s="96">
        <v>0</v>
      </c>
      <c r="AO128" s="97">
        <v>0.93200000000000005</v>
      </c>
      <c r="AP128" s="97">
        <v>0</v>
      </c>
      <c r="AQ128" s="97">
        <v>0.92799999999999994</v>
      </c>
      <c r="AR128" s="97">
        <v>0</v>
      </c>
      <c r="AS128" s="97">
        <v>0.9866666666666668</v>
      </c>
      <c r="AT128" s="97">
        <v>0</v>
      </c>
      <c r="AU128" s="97">
        <v>0</v>
      </c>
      <c r="AV128" s="97">
        <v>0</v>
      </c>
      <c r="AW128" s="97">
        <v>0.97799999999999998</v>
      </c>
      <c r="AX128" s="97">
        <v>0</v>
      </c>
      <c r="AY128" s="97">
        <v>1</v>
      </c>
      <c r="AZ128" s="98">
        <v>0.66666666666666663</v>
      </c>
      <c r="BA128" s="98">
        <v>1.3157894736842105E-2</v>
      </c>
      <c r="BB128" s="197">
        <f t="shared" si="41"/>
        <v>0.67105263157894735</v>
      </c>
      <c r="BC128" s="198">
        <f t="shared" si="42"/>
        <v>0.96958333333333335</v>
      </c>
      <c r="BD128" s="201">
        <f t="shared" si="43"/>
        <v>1.2304714753284625</v>
      </c>
      <c r="BE128" s="202">
        <v>0.5</v>
      </c>
      <c r="BF128" s="209">
        <v>1</v>
      </c>
      <c r="BG128" s="210">
        <v>1</v>
      </c>
      <c r="BH128" s="211">
        <v>1</v>
      </c>
      <c r="BI128" s="212">
        <v>1</v>
      </c>
      <c r="BJ128" s="225">
        <v>4.25</v>
      </c>
      <c r="BK128" s="268">
        <v>4.75</v>
      </c>
      <c r="BL128" s="226" t="s">
        <v>49</v>
      </c>
      <c r="BM128" s="225">
        <v>4.6500000000000004</v>
      </c>
      <c r="BN128" s="227">
        <v>3.6500000000000004</v>
      </c>
      <c r="BO128" s="224" t="s">
        <v>50</v>
      </c>
      <c r="BP128" s="251">
        <f t="shared" si="44"/>
        <v>89.12340969022911</v>
      </c>
      <c r="BQ128" s="250">
        <f t="shared" si="45"/>
        <v>4</v>
      </c>
    </row>
    <row r="129" spans="1:69" ht="34.5">
      <c r="A129" s="133">
        <v>100735615</v>
      </c>
      <c r="B129" s="34">
        <v>1.67</v>
      </c>
      <c r="C129" s="35">
        <v>12</v>
      </c>
      <c r="D129" s="36">
        <f t="shared" si="55"/>
        <v>0.56958333333333333</v>
      </c>
      <c r="E129" s="37">
        <v>0</v>
      </c>
      <c r="F129" s="38">
        <f t="shared" si="56"/>
        <v>0</v>
      </c>
      <c r="G129" s="37">
        <v>0</v>
      </c>
      <c r="H129" s="39">
        <f t="shared" si="57"/>
        <v>0</v>
      </c>
      <c r="I129" s="64" t="s">
        <v>0</v>
      </c>
      <c r="J129" s="65">
        <f t="shared" si="58"/>
        <v>0</v>
      </c>
      <c r="K129" s="66">
        <v>0</v>
      </c>
      <c r="L129" s="67">
        <f t="shared" si="59"/>
        <v>0</v>
      </c>
      <c r="M129" s="68">
        <v>0</v>
      </c>
      <c r="N129" s="69">
        <f t="shared" si="60"/>
        <v>0</v>
      </c>
      <c r="O129" s="79">
        <v>11.45</v>
      </c>
      <c r="P129" s="80">
        <f t="shared" si="61"/>
        <v>0.95416666666666661</v>
      </c>
      <c r="Q129" s="81">
        <v>12.89</v>
      </c>
      <c r="R129" s="82">
        <f t="shared" si="62"/>
        <v>0.75823529411764712</v>
      </c>
      <c r="S129" s="81">
        <v>0</v>
      </c>
      <c r="T129" s="83">
        <f t="shared" si="63"/>
        <v>0</v>
      </c>
      <c r="U129" s="151">
        <v>9</v>
      </c>
      <c r="V129" s="151">
        <v>9.0500000000000007</v>
      </c>
      <c r="W129" s="152">
        <f t="shared" si="32"/>
        <v>0.75208333333333333</v>
      </c>
      <c r="X129" s="143">
        <v>16</v>
      </c>
      <c r="Y129" s="149">
        <f t="shared" si="33"/>
        <v>0.8</v>
      </c>
      <c r="Z129" s="149">
        <v>0</v>
      </c>
      <c r="AA129" s="149">
        <f t="shared" si="34"/>
        <v>0</v>
      </c>
      <c r="AB129" s="160">
        <v>4.8</v>
      </c>
      <c r="AC129" s="159">
        <f t="shared" si="35"/>
        <v>0.39999999999999997</v>
      </c>
      <c r="AD129" s="106">
        <v>13</v>
      </c>
      <c r="AE129" s="106">
        <f t="shared" si="36"/>
        <v>0.9285714285714286</v>
      </c>
      <c r="AF129" s="106">
        <v>0</v>
      </c>
      <c r="AG129" s="106">
        <f t="shared" si="37"/>
        <v>0</v>
      </c>
      <c r="AH129" s="180">
        <v>12</v>
      </c>
      <c r="AI129" s="181">
        <f t="shared" si="38"/>
        <v>1</v>
      </c>
      <c r="AJ129" s="184">
        <v>13</v>
      </c>
      <c r="AK129" s="184">
        <f t="shared" si="39"/>
        <v>1</v>
      </c>
      <c r="AL129" s="184">
        <v>0</v>
      </c>
      <c r="AM129" s="184">
        <f t="shared" si="40"/>
        <v>0</v>
      </c>
      <c r="AN129" s="96">
        <v>0</v>
      </c>
      <c r="AO129" s="97">
        <v>0</v>
      </c>
      <c r="AP129" s="97">
        <v>0</v>
      </c>
      <c r="AQ129" s="97">
        <v>0</v>
      </c>
      <c r="AR129" s="97">
        <v>0.89600000000000013</v>
      </c>
      <c r="AS129" s="97">
        <v>0</v>
      </c>
      <c r="AT129" s="97">
        <v>0</v>
      </c>
      <c r="AU129" s="97">
        <v>0</v>
      </c>
      <c r="AV129" s="97">
        <v>0.9375</v>
      </c>
      <c r="AW129" s="97">
        <v>0</v>
      </c>
      <c r="AX129" s="97">
        <v>1</v>
      </c>
      <c r="AY129" s="97">
        <v>0</v>
      </c>
      <c r="AZ129" s="98">
        <v>0.5</v>
      </c>
      <c r="BA129" s="98">
        <v>3.9473684210526314E-2</v>
      </c>
      <c r="BB129" s="197">
        <f t="shared" si="41"/>
        <v>0.51315789473684215</v>
      </c>
      <c r="BC129" s="198">
        <f t="shared" si="42"/>
        <v>0.62468749999999995</v>
      </c>
      <c r="BD129" s="201">
        <f t="shared" si="43"/>
        <v>0.59177976190476189</v>
      </c>
      <c r="BE129" s="202">
        <v>0.83333333333333326</v>
      </c>
      <c r="BF129" s="209">
        <v>1</v>
      </c>
      <c r="BG129" s="210">
        <v>1</v>
      </c>
      <c r="BH129" s="211">
        <v>1</v>
      </c>
      <c r="BI129" s="212">
        <v>1</v>
      </c>
      <c r="BJ129" s="225">
        <v>4.3541666666666661</v>
      </c>
      <c r="BK129" s="268">
        <v>2.3541666666666661</v>
      </c>
      <c r="BL129" s="226" t="s">
        <v>50</v>
      </c>
      <c r="BM129" s="225">
        <v>4.3833333333333329</v>
      </c>
      <c r="BN129" s="201">
        <v>4.3833333333333329</v>
      </c>
      <c r="BO129" s="224" t="s">
        <v>20</v>
      </c>
      <c r="BP129" s="251">
        <f t="shared" si="44"/>
        <v>64.022070802005004</v>
      </c>
      <c r="BQ129" s="250">
        <f t="shared" si="45"/>
        <v>2</v>
      </c>
    </row>
    <row r="130" spans="1:69" ht="23.25">
      <c r="A130" s="133">
        <v>100736122</v>
      </c>
      <c r="B130" s="34">
        <v>12</v>
      </c>
      <c r="C130" s="35">
        <v>12</v>
      </c>
      <c r="D130" s="36">
        <f t="shared" si="55"/>
        <v>1</v>
      </c>
      <c r="E130" s="37">
        <v>0</v>
      </c>
      <c r="F130" s="38">
        <f t="shared" si="56"/>
        <v>0</v>
      </c>
      <c r="G130" s="37">
        <v>17</v>
      </c>
      <c r="H130" s="39">
        <f t="shared" si="57"/>
        <v>0.89473684210526316</v>
      </c>
      <c r="I130" s="64">
        <v>12</v>
      </c>
      <c r="J130" s="65">
        <f t="shared" si="58"/>
        <v>1</v>
      </c>
      <c r="K130" s="66">
        <v>0</v>
      </c>
      <c r="L130" s="67">
        <f t="shared" si="59"/>
        <v>0</v>
      </c>
      <c r="M130" s="68">
        <v>18</v>
      </c>
      <c r="N130" s="69">
        <f t="shared" si="60"/>
        <v>0.9</v>
      </c>
      <c r="O130" s="79">
        <v>12</v>
      </c>
      <c r="P130" s="80">
        <f t="shared" si="61"/>
        <v>1</v>
      </c>
      <c r="Q130" s="81">
        <v>0</v>
      </c>
      <c r="R130" s="82">
        <f t="shared" si="62"/>
        <v>0</v>
      </c>
      <c r="S130" s="81">
        <v>21.44</v>
      </c>
      <c r="T130" s="83">
        <f t="shared" si="63"/>
        <v>0.73931034482758629</v>
      </c>
      <c r="U130" s="151">
        <v>12</v>
      </c>
      <c r="V130" s="151">
        <v>12</v>
      </c>
      <c r="W130" s="152">
        <f t="shared" si="32"/>
        <v>1</v>
      </c>
      <c r="X130" s="149">
        <v>0</v>
      </c>
      <c r="Y130" s="149">
        <f t="shared" si="33"/>
        <v>0</v>
      </c>
      <c r="Z130" s="149">
        <v>25</v>
      </c>
      <c r="AA130" s="149">
        <f t="shared" si="34"/>
        <v>0.96153846153846156</v>
      </c>
      <c r="AB130" s="160">
        <v>12</v>
      </c>
      <c r="AC130" s="159">
        <f t="shared" si="35"/>
        <v>1</v>
      </c>
      <c r="AD130" s="106">
        <v>11</v>
      </c>
      <c r="AE130" s="106">
        <f t="shared" si="36"/>
        <v>0.7857142857142857</v>
      </c>
      <c r="AF130" s="106">
        <v>14.5</v>
      </c>
      <c r="AG130" s="106">
        <f t="shared" si="37"/>
        <v>0.76315789473684215</v>
      </c>
      <c r="AH130" s="180">
        <v>12</v>
      </c>
      <c r="AI130" s="181">
        <f t="shared" si="38"/>
        <v>1</v>
      </c>
      <c r="AJ130" s="184">
        <v>12</v>
      </c>
      <c r="AK130" s="184">
        <f t="shared" si="39"/>
        <v>0.92307692307692313</v>
      </c>
      <c r="AL130" s="184">
        <v>17.22</v>
      </c>
      <c r="AM130" s="184">
        <f t="shared" si="40"/>
        <v>0.86099999999999999</v>
      </c>
      <c r="AN130" s="96">
        <v>0</v>
      </c>
      <c r="AO130" s="97">
        <v>0.84800000000000009</v>
      </c>
      <c r="AP130" s="97">
        <v>0</v>
      </c>
      <c r="AQ130" s="97">
        <v>0.95600000000000007</v>
      </c>
      <c r="AR130" s="97">
        <v>0</v>
      </c>
      <c r="AS130" s="97">
        <v>0.84333333333333327</v>
      </c>
      <c r="AT130" s="97">
        <v>0</v>
      </c>
      <c r="AU130" s="97">
        <v>1</v>
      </c>
      <c r="AV130" s="97">
        <v>1</v>
      </c>
      <c r="AW130" s="97">
        <v>0.92200000000000004</v>
      </c>
      <c r="AX130" s="97">
        <v>0.98499999999999999</v>
      </c>
      <c r="AY130" s="97">
        <v>0.94666666666666666</v>
      </c>
      <c r="AZ130" s="98">
        <v>1</v>
      </c>
      <c r="BA130" s="98">
        <v>1</v>
      </c>
      <c r="BB130" s="197">
        <f t="shared" si="41"/>
        <v>1</v>
      </c>
      <c r="BC130" s="198">
        <f t="shared" si="42"/>
        <v>1</v>
      </c>
      <c r="BD130" s="201">
        <f t="shared" si="43"/>
        <v>1.5691487917406248</v>
      </c>
      <c r="BE130" s="202">
        <v>1</v>
      </c>
      <c r="BF130" s="209">
        <v>1</v>
      </c>
      <c r="BG130" s="210">
        <v>1</v>
      </c>
      <c r="BH130" s="211">
        <v>1</v>
      </c>
      <c r="BI130" s="212">
        <v>1</v>
      </c>
      <c r="BJ130" s="225">
        <v>4.833333333333333</v>
      </c>
      <c r="BK130" s="267">
        <v>4.833333333333333</v>
      </c>
      <c r="BL130" s="226" t="s">
        <v>20</v>
      </c>
      <c r="BM130" s="225">
        <v>4.7833333333333332</v>
      </c>
      <c r="BN130" s="227">
        <v>5</v>
      </c>
      <c r="BO130" s="224" t="s">
        <v>47</v>
      </c>
      <c r="BP130" s="251">
        <f t="shared" si="44"/>
        <v>113.56205312684895</v>
      </c>
      <c r="BQ130" s="250">
        <f t="shared" si="45"/>
        <v>5</v>
      </c>
    </row>
    <row r="131" spans="1:69" ht="15">
      <c r="A131" s="133">
        <v>100738463</v>
      </c>
      <c r="B131" s="34">
        <v>12</v>
      </c>
      <c r="C131" s="35">
        <v>12</v>
      </c>
      <c r="D131" s="36">
        <f t="shared" si="55"/>
        <v>1</v>
      </c>
      <c r="E131" s="37">
        <v>0</v>
      </c>
      <c r="F131" s="38">
        <f t="shared" si="56"/>
        <v>0</v>
      </c>
      <c r="G131" s="37">
        <v>17</v>
      </c>
      <c r="H131" s="39">
        <f t="shared" si="57"/>
        <v>0.89473684210526316</v>
      </c>
      <c r="I131" s="64">
        <v>12</v>
      </c>
      <c r="J131" s="65">
        <f t="shared" si="58"/>
        <v>1</v>
      </c>
      <c r="K131" s="66">
        <v>0</v>
      </c>
      <c r="L131" s="67">
        <f t="shared" si="59"/>
        <v>0</v>
      </c>
      <c r="M131" s="68">
        <v>19.329999999999998</v>
      </c>
      <c r="N131" s="69">
        <f t="shared" si="60"/>
        <v>0.96649999999999991</v>
      </c>
      <c r="O131" s="79">
        <v>12</v>
      </c>
      <c r="P131" s="80">
        <f t="shared" si="61"/>
        <v>1</v>
      </c>
      <c r="Q131" s="81">
        <v>0</v>
      </c>
      <c r="R131" s="82">
        <f t="shared" si="62"/>
        <v>0</v>
      </c>
      <c r="S131" s="81">
        <v>27.67</v>
      </c>
      <c r="T131" s="83">
        <f t="shared" si="63"/>
        <v>0.95413793103448286</v>
      </c>
      <c r="U131" s="151">
        <v>12</v>
      </c>
      <c r="V131" s="151">
        <v>12</v>
      </c>
      <c r="W131" s="152">
        <f t="shared" si="32"/>
        <v>1</v>
      </c>
      <c r="X131" s="149">
        <v>0</v>
      </c>
      <c r="Y131" s="149">
        <f t="shared" si="33"/>
        <v>0</v>
      </c>
      <c r="Z131" s="149">
        <v>26</v>
      </c>
      <c r="AA131" s="149">
        <f t="shared" si="34"/>
        <v>1</v>
      </c>
      <c r="AB131" s="160">
        <v>12</v>
      </c>
      <c r="AC131" s="159">
        <f t="shared" si="35"/>
        <v>1</v>
      </c>
      <c r="AD131" s="106">
        <v>0</v>
      </c>
      <c r="AE131" s="106">
        <f t="shared" si="36"/>
        <v>0</v>
      </c>
      <c r="AF131" s="106">
        <v>11</v>
      </c>
      <c r="AG131" s="106">
        <f t="shared" si="37"/>
        <v>0.57894736842105265</v>
      </c>
      <c r="AH131" s="180">
        <v>12</v>
      </c>
      <c r="AI131" s="181">
        <f t="shared" si="38"/>
        <v>1</v>
      </c>
      <c r="AJ131" s="184">
        <v>0</v>
      </c>
      <c r="AK131" s="184">
        <f t="shared" si="39"/>
        <v>0</v>
      </c>
      <c r="AL131" s="184">
        <v>19</v>
      </c>
      <c r="AM131" s="184">
        <f t="shared" si="40"/>
        <v>0.95</v>
      </c>
      <c r="AN131" s="96">
        <v>0</v>
      </c>
      <c r="AO131" s="97">
        <v>0.98199999999999998</v>
      </c>
      <c r="AP131" s="97">
        <v>0</v>
      </c>
      <c r="AQ131" s="97">
        <v>0.94600000000000006</v>
      </c>
      <c r="AR131" s="97">
        <v>0</v>
      </c>
      <c r="AS131" s="97">
        <v>0.93555555555555558</v>
      </c>
      <c r="AT131" s="97">
        <v>0</v>
      </c>
      <c r="AU131" s="97">
        <v>0</v>
      </c>
      <c r="AV131" s="97">
        <v>0</v>
      </c>
      <c r="AW131" s="97">
        <v>0.88000000000000012</v>
      </c>
      <c r="AX131" s="97">
        <v>0</v>
      </c>
      <c r="AY131" s="97">
        <v>0</v>
      </c>
      <c r="AZ131" s="98">
        <v>0.91666666666666663</v>
      </c>
      <c r="BA131" s="98">
        <v>0</v>
      </c>
      <c r="BB131" s="197">
        <f t="shared" si="41"/>
        <v>0.91666666666666663</v>
      </c>
      <c r="BC131" s="198">
        <f t="shared" si="42"/>
        <v>1</v>
      </c>
      <c r="BD131" s="201">
        <f t="shared" si="43"/>
        <v>1.2264374663910735</v>
      </c>
      <c r="BE131" s="202">
        <v>0.66666666666666663</v>
      </c>
      <c r="BF131" s="209">
        <v>1</v>
      </c>
      <c r="BG131" s="210"/>
      <c r="BH131" s="211">
        <v>1</v>
      </c>
      <c r="BI131" s="212">
        <v>1</v>
      </c>
      <c r="BJ131" s="225">
        <v>4.916666666666667</v>
      </c>
      <c r="BK131" s="267">
        <v>4.916666666666667</v>
      </c>
      <c r="BL131" s="226" t="s">
        <v>20</v>
      </c>
      <c r="BM131" s="225">
        <v>4.416666666666667</v>
      </c>
      <c r="BN131" s="201">
        <v>4.416666666666667</v>
      </c>
      <c r="BO131" s="224" t="s">
        <v>20</v>
      </c>
      <c r="BP131" s="251">
        <f t="shared" si="44"/>
        <v>98.410936659776837</v>
      </c>
      <c r="BQ131" s="250">
        <f t="shared" si="45"/>
        <v>5</v>
      </c>
    </row>
    <row r="132" spans="1:69" ht="15">
      <c r="A132" s="133">
        <v>100739381</v>
      </c>
      <c r="B132" s="34">
        <v>12</v>
      </c>
      <c r="C132" s="35">
        <v>12</v>
      </c>
      <c r="D132" s="36">
        <f t="shared" si="55"/>
        <v>1</v>
      </c>
      <c r="E132" s="37">
        <v>0</v>
      </c>
      <c r="F132" s="38">
        <f t="shared" si="56"/>
        <v>0</v>
      </c>
      <c r="G132" s="37">
        <v>16.22</v>
      </c>
      <c r="H132" s="39">
        <f t="shared" si="57"/>
        <v>0.85368421052631571</v>
      </c>
      <c r="I132" s="64">
        <v>11.5</v>
      </c>
      <c r="J132" s="65">
        <f t="shared" si="58"/>
        <v>0.95833333333333337</v>
      </c>
      <c r="K132" s="66">
        <v>0</v>
      </c>
      <c r="L132" s="67">
        <f t="shared" si="59"/>
        <v>0</v>
      </c>
      <c r="M132" s="68">
        <v>18</v>
      </c>
      <c r="N132" s="69">
        <f t="shared" si="60"/>
        <v>0.9</v>
      </c>
      <c r="O132" s="79">
        <v>11.45</v>
      </c>
      <c r="P132" s="80">
        <f t="shared" si="61"/>
        <v>0.95416666666666661</v>
      </c>
      <c r="Q132" s="81">
        <v>16.670000000000002</v>
      </c>
      <c r="R132" s="82">
        <f t="shared" si="62"/>
        <v>0.98058823529411776</v>
      </c>
      <c r="S132" s="81">
        <v>0</v>
      </c>
      <c r="T132" s="83">
        <f t="shared" si="63"/>
        <v>0</v>
      </c>
      <c r="U132" s="151">
        <v>12</v>
      </c>
      <c r="V132" s="151">
        <v>12</v>
      </c>
      <c r="W132" s="152">
        <f t="shared" si="32"/>
        <v>1</v>
      </c>
      <c r="X132" s="149">
        <v>16.329999999999998</v>
      </c>
      <c r="Y132" s="149">
        <f t="shared" si="33"/>
        <v>0.81649999999999989</v>
      </c>
      <c r="Z132" s="149">
        <v>0</v>
      </c>
      <c r="AA132" s="149">
        <f t="shared" si="34"/>
        <v>0</v>
      </c>
      <c r="AB132" s="160">
        <v>12</v>
      </c>
      <c r="AC132" s="159">
        <f t="shared" si="35"/>
        <v>1</v>
      </c>
      <c r="AD132" s="106">
        <v>0</v>
      </c>
      <c r="AE132" s="106">
        <f t="shared" si="36"/>
        <v>0</v>
      </c>
      <c r="AF132" s="106">
        <v>19</v>
      </c>
      <c r="AG132" s="106">
        <f t="shared" si="37"/>
        <v>1</v>
      </c>
      <c r="AH132" s="180">
        <v>7.81</v>
      </c>
      <c r="AI132" s="181">
        <f t="shared" si="38"/>
        <v>0.65083333333333326</v>
      </c>
      <c r="AJ132" s="184">
        <v>12.67</v>
      </c>
      <c r="AK132" s="184">
        <f t="shared" si="39"/>
        <v>0.97461538461538466</v>
      </c>
      <c r="AL132" s="184">
        <v>0</v>
      </c>
      <c r="AM132" s="184">
        <f t="shared" si="40"/>
        <v>0</v>
      </c>
      <c r="AN132" s="96">
        <v>0</v>
      </c>
      <c r="AO132" s="97">
        <v>0.88200000000000001</v>
      </c>
      <c r="AP132" s="97">
        <v>0</v>
      </c>
      <c r="AQ132" s="97">
        <v>1</v>
      </c>
      <c r="AR132" s="97">
        <v>0.97599999999999998</v>
      </c>
      <c r="AS132" s="97">
        <v>0</v>
      </c>
      <c r="AT132" s="97">
        <v>0.876</v>
      </c>
      <c r="AU132" s="97">
        <v>0</v>
      </c>
      <c r="AV132" s="97">
        <v>0</v>
      </c>
      <c r="AW132" s="97">
        <v>1</v>
      </c>
      <c r="AX132" s="97">
        <v>0.97750000000000004</v>
      </c>
      <c r="AY132" s="97">
        <v>0</v>
      </c>
      <c r="AZ132" s="98">
        <v>0.83333333333333337</v>
      </c>
      <c r="BA132" s="98">
        <v>0.76315789473684215</v>
      </c>
      <c r="BB132" s="197">
        <f t="shared" si="41"/>
        <v>1</v>
      </c>
      <c r="BC132" s="198">
        <f t="shared" si="42"/>
        <v>0.94541666666666668</v>
      </c>
      <c r="BD132" s="201">
        <f t="shared" si="43"/>
        <v>1.1490695175438597</v>
      </c>
      <c r="BE132" s="202">
        <v>0.83333333333333326</v>
      </c>
      <c r="BF132" s="209">
        <v>1</v>
      </c>
      <c r="BG132" s="210">
        <v>1</v>
      </c>
      <c r="BH132" s="211">
        <v>1</v>
      </c>
      <c r="BI132" s="212">
        <v>1</v>
      </c>
      <c r="BJ132" s="225">
        <v>4.854166666666667</v>
      </c>
      <c r="BK132" s="267">
        <v>4.854166666666667</v>
      </c>
      <c r="BL132" s="226" t="s">
        <v>20</v>
      </c>
      <c r="BM132" s="225">
        <v>4.8333333333333339</v>
      </c>
      <c r="BN132" s="201">
        <v>4.8333333333333339</v>
      </c>
      <c r="BO132" s="224" t="s">
        <v>20</v>
      </c>
      <c r="BP132" s="251">
        <f t="shared" si="44"/>
        <v>100.26423793859649</v>
      </c>
      <c r="BQ132" s="250">
        <f t="shared" si="45"/>
        <v>5</v>
      </c>
    </row>
    <row r="133" spans="1:69" ht="23.25">
      <c r="A133" s="133">
        <v>100739488</v>
      </c>
      <c r="B133" s="34">
        <v>12</v>
      </c>
      <c r="C133" s="35">
        <v>11.86</v>
      </c>
      <c r="D133" s="36">
        <f t="shared" si="55"/>
        <v>0.99416666666666664</v>
      </c>
      <c r="E133" s="37">
        <v>9.67</v>
      </c>
      <c r="F133" s="38">
        <f t="shared" si="56"/>
        <v>0.87909090909090903</v>
      </c>
      <c r="G133" s="37">
        <v>0</v>
      </c>
      <c r="H133" s="39">
        <f t="shared" si="57"/>
        <v>0</v>
      </c>
      <c r="I133" s="64">
        <v>10.08</v>
      </c>
      <c r="J133" s="65">
        <f t="shared" si="58"/>
        <v>0.84</v>
      </c>
      <c r="K133" s="66">
        <v>0</v>
      </c>
      <c r="L133" s="67">
        <f t="shared" si="59"/>
        <v>0</v>
      </c>
      <c r="M133" s="68">
        <v>11.56</v>
      </c>
      <c r="N133" s="69">
        <f t="shared" si="60"/>
        <v>0.57800000000000007</v>
      </c>
      <c r="O133" s="79">
        <v>8.6199999999999992</v>
      </c>
      <c r="P133" s="80">
        <f t="shared" si="61"/>
        <v>0.71833333333333327</v>
      </c>
      <c r="Q133" s="81">
        <v>0</v>
      </c>
      <c r="R133" s="82">
        <f t="shared" si="62"/>
        <v>0</v>
      </c>
      <c r="S133" s="81">
        <v>18.5</v>
      </c>
      <c r="T133" s="83">
        <f t="shared" si="63"/>
        <v>0.63793103448275867</v>
      </c>
      <c r="U133" s="151">
        <v>10</v>
      </c>
      <c r="V133" s="151">
        <v>11.01</v>
      </c>
      <c r="W133" s="152">
        <f t="shared" si="32"/>
        <v>0.87541666666666662</v>
      </c>
      <c r="X133" s="149">
        <v>17.329999999999998</v>
      </c>
      <c r="Y133" s="149">
        <f t="shared" si="33"/>
        <v>0.86649999999999994</v>
      </c>
      <c r="Z133" s="149">
        <v>0</v>
      </c>
      <c r="AA133" s="149">
        <f t="shared" si="34"/>
        <v>0</v>
      </c>
      <c r="AB133" s="160">
        <v>10</v>
      </c>
      <c r="AC133" s="159">
        <f t="shared" si="35"/>
        <v>0.83333333333333337</v>
      </c>
      <c r="AD133" s="106">
        <v>8.33</v>
      </c>
      <c r="AE133" s="106">
        <f t="shared" si="36"/>
        <v>0.59499999999999997</v>
      </c>
      <c r="AF133" s="106">
        <v>0</v>
      </c>
      <c r="AG133" s="106">
        <f t="shared" si="37"/>
        <v>0</v>
      </c>
      <c r="AH133" s="180">
        <v>11.28</v>
      </c>
      <c r="AI133" s="181">
        <f t="shared" si="38"/>
        <v>0.94</v>
      </c>
      <c r="AJ133" s="184">
        <v>0</v>
      </c>
      <c r="AK133" s="184">
        <f t="shared" si="39"/>
        <v>0</v>
      </c>
      <c r="AL133" s="184">
        <v>0</v>
      </c>
      <c r="AM133" s="184">
        <f t="shared" si="40"/>
        <v>0</v>
      </c>
      <c r="AN133" s="96">
        <v>0.96499999999999997</v>
      </c>
      <c r="AO133" s="97">
        <v>0</v>
      </c>
      <c r="AP133" s="97">
        <v>0</v>
      </c>
      <c r="AQ133" s="97">
        <v>0.89600000000000013</v>
      </c>
      <c r="AR133" s="97">
        <v>0</v>
      </c>
      <c r="AS133" s="97">
        <v>0</v>
      </c>
      <c r="AT133" s="97">
        <v>0.97200000000000009</v>
      </c>
      <c r="AU133" s="97">
        <v>0</v>
      </c>
      <c r="AV133" s="97">
        <v>0.91249999999999998</v>
      </c>
      <c r="AW133" s="97">
        <v>0</v>
      </c>
      <c r="AX133" s="97">
        <v>0</v>
      </c>
      <c r="AY133" s="97">
        <v>0</v>
      </c>
      <c r="AZ133" s="98">
        <v>0.97222222222222221</v>
      </c>
      <c r="BA133" s="98">
        <v>0</v>
      </c>
      <c r="BB133" s="197">
        <f t="shared" si="41"/>
        <v>0.97222222222222221</v>
      </c>
      <c r="BC133" s="198">
        <f t="shared" si="42"/>
        <v>0.88385416666666661</v>
      </c>
      <c r="BD133" s="201">
        <f t="shared" si="43"/>
        <v>0.73861161524500907</v>
      </c>
      <c r="BE133" s="202">
        <v>0.66666666666666663</v>
      </c>
      <c r="BF133" s="209">
        <v>1</v>
      </c>
      <c r="BG133" s="210">
        <v>1</v>
      </c>
      <c r="BH133" s="211">
        <v>1</v>
      </c>
      <c r="BI133" s="212">
        <v>1</v>
      </c>
      <c r="BJ133" s="225">
        <v>3.25</v>
      </c>
      <c r="BK133" s="268">
        <v>4.25</v>
      </c>
      <c r="BL133" s="226" t="s">
        <v>47</v>
      </c>
      <c r="BM133" s="225">
        <v>3.5166666666666666</v>
      </c>
      <c r="BN133" s="201">
        <v>3.5166666666666666</v>
      </c>
      <c r="BO133" s="224" t="s">
        <v>20</v>
      </c>
      <c r="BP133" s="251">
        <f t="shared" si="44"/>
        <v>79.620498714458563</v>
      </c>
      <c r="BQ133" s="250">
        <f t="shared" si="45"/>
        <v>3</v>
      </c>
    </row>
    <row r="134" spans="1:69" ht="15">
      <c r="A134" s="133">
        <v>100740176</v>
      </c>
      <c r="B134" s="34">
        <v>6.67</v>
      </c>
      <c r="C134" s="35">
        <v>12</v>
      </c>
      <c r="D134" s="36">
        <f t="shared" si="55"/>
        <v>0.7779166666666667</v>
      </c>
      <c r="E134" s="37">
        <v>10.5</v>
      </c>
      <c r="F134" s="38">
        <f t="shared" si="56"/>
        <v>0.95454545454545459</v>
      </c>
      <c r="G134" s="37">
        <v>0</v>
      </c>
      <c r="H134" s="39">
        <f t="shared" si="57"/>
        <v>0</v>
      </c>
      <c r="I134" s="64">
        <v>10.33</v>
      </c>
      <c r="J134" s="65">
        <f t="shared" si="58"/>
        <v>0.86083333333333334</v>
      </c>
      <c r="K134" s="66">
        <v>0</v>
      </c>
      <c r="L134" s="67">
        <f t="shared" si="59"/>
        <v>0</v>
      </c>
      <c r="M134" s="68">
        <v>18.329999999999998</v>
      </c>
      <c r="N134" s="69">
        <f t="shared" si="60"/>
        <v>0.91649999999999987</v>
      </c>
      <c r="O134" s="79">
        <v>11.45</v>
      </c>
      <c r="P134" s="80">
        <f t="shared" si="61"/>
        <v>0.95416666666666661</v>
      </c>
      <c r="Q134" s="81">
        <v>15.67</v>
      </c>
      <c r="R134" s="82">
        <f t="shared" si="62"/>
        <v>0.92176470588235293</v>
      </c>
      <c r="S134" s="81">
        <v>0</v>
      </c>
      <c r="T134" s="83">
        <f t="shared" si="63"/>
        <v>0</v>
      </c>
      <c r="U134" s="151">
        <v>12</v>
      </c>
      <c r="V134" s="151">
        <v>12</v>
      </c>
      <c r="W134" s="152">
        <f t="shared" si="32"/>
        <v>1</v>
      </c>
      <c r="X134" s="149">
        <v>20</v>
      </c>
      <c r="Y134" s="149">
        <f t="shared" si="33"/>
        <v>1</v>
      </c>
      <c r="Z134" s="149">
        <v>0</v>
      </c>
      <c r="AA134" s="149">
        <f t="shared" si="34"/>
        <v>0</v>
      </c>
      <c r="AB134" s="160">
        <v>7.2</v>
      </c>
      <c r="AC134" s="159">
        <f t="shared" si="35"/>
        <v>0.6</v>
      </c>
      <c r="AD134" s="106">
        <v>13</v>
      </c>
      <c r="AE134" s="106">
        <f t="shared" si="36"/>
        <v>0.9285714285714286</v>
      </c>
      <c r="AF134" s="106">
        <v>0</v>
      </c>
      <c r="AG134" s="106">
        <f t="shared" si="37"/>
        <v>0</v>
      </c>
      <c r="AH134" s="180">
        <v>12</v>
      </c>
      <c r="AI134" s="181">
        <f t="shared" si="38"/>
        <v>1</v>
      </c>
      <c r="AJ134" s="184">
        <v>8.33</v>
      </c>
      <c r="AK134" s="184">
        <f t="shared" si="39"/>
        <v>0.64076923076923076</v>
      </c>
      <c r="AL134" s="184">
        <v>0</v>
      </c>
      <c r="AM134" s="184">
        <f t="shared" si="40"/>
        <v>0</v>
      </c>
      <c r="AN134" s="96">
        <v>0.90249999999999997</v>
      </c>
      <c r="AO134" s="97">
        <v>0</v>
      </c>
      <c r="AP134" s="97">
        <v>0</v>
      </c>
      <c r="AQ134" s="97">
        <v>0.96400000000000008</v>
      </c>
      <c r="AR134" s="97">
        <v>0.97599999999999998</v>
      </c>
      <c r="AS134" s="97">
        <v>0</v>
      </c>
      <c r="AT134" s="97">
        <v>0.99199999999999999</v>
      </c>
      <c r="AU134" s="97">
        <v>0</v>
      </c>
      <c r="AV134" s="97">
        <v>0.995</v>
      </c>
      <c r="AW134" s="97">
        <v>0</v>
      </c>
      <c r="AX134" s="97">
        <v>1</v>
      </c>
      <c r="AY134" s="97">
        <v>0</v>
      </c>
      <c r="AZ134" s="98">
        <v>0.75</v>
      </c>
      <c r="BA134" s="98">
        <v>0.82894736842105265</v>
      </c>
      <c r="BB134" s="197">
        <f t="shared" si="41"/>
        <v>1</v>
      </c>
      <c r="BC134" s="198">
        <f t="shared" si="42"/>
        <v>0.87135416666666676</v>
      </c>
      <c r="BD134" s="201">
        <f t="shared" si="43"/>
        <v>0.99221857769423549</v>
      </c>
      <c r="BE134" s="202">
        <v>0.66666666666666663</v>
      </c>
      <c r="BF134" s="209">
        <v>1</v>
      </c>
      <c r="BG134" s="210">
        <v>1</v>
      </c>
      <c r="BH134" s="211">
        <v>1</v>
      </c>
      <c r="BI134" s="212">
        <v>1</v>
      </c>
      <c r="BJ134" s="225">
        <v>4.354166666666667</v>
      </c>
      <c r="BK134" s="267">
        <v>4.354166666666667</v>
      </c>
      <c r="BL134" s="226" t="s">
        <v>20</v>
      </c>
      <c r="BM134" s="225">
        <v>4.05</v>
      </c>
      <c r="BN134" s="201">
        <v>4.05</v>
      </c>
      <c r="BO134" s="224" t="s">
        <v>20</v>
      </c>
      <c r="BP134" s="251">
        <f t="shared" si="44"/>
        <v>88.802339442355887</v>
      </c>
      <c r="BQ134" s="250">
        <f t="shared" si="45"/>
        <v>4</v>
      </c>
    </row>
    <row r="135" spans="1:69" ht="23.25">
      <c r="A135" s="133">
        <v>100740956</v>
      </c>
      <c r="B135" s="34">
        <v>12</v>
      </c>
      <c r="C135" s="35">
        <v>12</v>
      </c>
      <c r="D135" s="36">
        <f t="shared" si="55"/>
        <v>1</v>
      </c>
      <c r="E135" s="37">
        <v>0</v>
      </c>
      <c r="F135" s="38">
        <f t="shared" si="56"/>
        <v>0</v>
      </c>
      <c r="G135" s="37">
        <v>11.56</v>
      </c>
      <c r="H135" s="39">
        <f t="shared" si="57"/>
        <v>0.60842105263157897</v>
      </c>
      <c r="I135" s="64">
        <v>12</v>
      </c>
      <c r="J135" s="65">
        <f t="shared" si="58"/>
        <v>1</v>
      </c>
      <c r="K135" s="66">
        <v>0</v>
      </c>
      <c r="L135" s="67">
        <f t="shared" si="59"/>
        <v>0</v>
      </c>
      <c r="M135" s="68">
        <v>6</v>
      </c>
      <c r="N135" s="69">
        <f t="shared" si="60"/>
        <v>0.3</v>
      </c>
      <c r="O135" s="79">
        <v>6.68</v>
      </c>
      <c r="P135" s="80">
        <f t="shared" si="61"/>
        <v>0.55666666666666664</v>
      </c>
      <c r="Q135" s="81">
        <v>0</v>
      </c>
      <c r="R135" s="82">
        <f t="shared" si="62"/>
        <v>0</v>
      </c>
      <c r="S135" s="81">
        <v>16.11</v>
      </c>
      <c r="T135" s="83">
        <f t="shared" si="63"/>
        <v>0.55551724137931036</v>
      </c>
      <c r="U135" s="151">
        <v>12</v>
      </c>
      <c r="V135" s="151">
        <v>12</v>
      </c>
      <c r="W135" s="152">
        <f t="shared" si="32"/>
        <v>1</v>
      </c>
      <c r="X135" s="149">
        <v>0</v>
      </c>
      <c r="Y135" s="149">
        <f t="shared" si="33"/>
        <v>0</v>
      </c>
      <c r="Z135" s="149">
        <v>17.559999999999999</v>
      </c>
      <c r="AA135" s="149">
        <f t="shared" si="34"/>
        <v>0.67538461538461536</v>
      </c>
      <c r="AB135" s="160">
        <v>12</v>
      </c>
      <c r="AC135" s="159">
        <f t="shared" si="35"/>
        <v>1</v>
      </c>
      <c r="AD135" s="106">
        <v>0</v>
      </c>
      <c r="AE135" s="106">
        <f t="shared" si="36"/>
        <v>0</v>
      </c>
      <c r="AF135" s="106">
        <v>13.78</v>
      </c>
      <c r="AG135" s="106">
        <f t="shared" si="37"/>
        <v>0.72526315789473683</v>
      </c>
      <c r="AH135" s="180">
        <v>12</v>
      </c>
      <c r="AI135" s="181">
        <f t="shared" si="38"/>
        <v>1</v>
      </c>
      <c r="AJ135" s="184">
        <v>0</v>
      </c>
      <c r="AK135" s="184">
        <f t="shared" si="39"/>
        <v>0</v>
      </c>
      <c r="AL135" s="184">
        <v>10.78</v>
      </c>
      <c r="AM135" s="184">
        <f t="shared" si="40"/>
        <v>0.53899999999999992</v>
      </c>
      <c r="AN135" s="96">
        <v>0</v>
      </c>
      <c r="AO135" s="97">
        <v>0.91799999999999993</v>
      </c>
      <c r="AP135" s="97">
        <v>0</v>
      </c>
      <c r="AQ135" s="97">
        <v>0.86999999999999988</v>
      </c>
      <c r="AR135" s="97">
        <v>0</v>
      </c>
      <c r="AS135" s="97">
        <v>0.94111111111111123</v>
      </c>
      <c r="AT135" s="97">
        <v>0</v>
      </c>
      <c r="AU135" s="97">
        <v>0.96</v>
      </c>
      <c r="AV135" s="97">
        <v>0</v>
      </c>
      <c r="AW135" s="97">
        <v>0.83800000000000008</v>
      </c>
      <c r="AX135" s="97">
        <v>0</v>
      </c>
      <c r="AY135" s="97">
        <v>0.98166666666666658</v>
      </c>
      <c r="AZ135" s="98">
        <v>1</v>
      </c>
      <c r="BA135" s="98">
        <v>0.18421052631578946</v>
      </c>
      <c r="BB135" s="197">
        <f t="shared" si="41"/>
        <v>1</v>
      </c>
      <c r="BC135" s="198">
        <f t="shared" si="42"/>
        <v>0.94458333333333344</v>
      </c>
      <c r="BD135" s="201">
        <f t="shared" si="43"/>
        <v>1.0085299496900222</v>
      </c>
      <c r="BE135" s="202">
        <v>1</v>
      </c>
      <c r="BF135" s="209">
        <v>1</v>
      </c>
      <c r="BG135" s="210">
        <v>1</v>
      </c>
      <c r="BH135" s="211">
        <v>1</v>
      </c>
      <c r="BI135" s="212">
        <v>1</v>
      </c>
      <c r="BJ135" s="225">
        <v>3.6875</v>
      </c>
      <c r="BK135" s="268">
        <v>4.1875</v>
      </c>
      <c r="BL135" s="226" t="s">
        <v>49</v>
      </c>
      <c r="BM135" s="225">
        <v>3.95</v>
      </c>
      <c r="BN135" s="227">
        <v>4.95</v>
      </c>
      <c r="BO135" s="224" t="s">
        <v>47</v>
      </c>
      <c r="BP135" s="251">
        <f t="shared" si="44"/>
        <v>96.209082075583893</v>
      </c>
      <c r="BQ135" s="250">
        <f t="shared" si="45"/>
        <v>5</v>
      </c>
    </row>
    <row r="136" spans="1:69" ht="23.25">
      <c r="A136" s="133">
        <v>100741272</v>
      </c>
      <c r="B136" s="34">
        <v>12</v>
      </c>
      <c r="C136" s="35">
        <v>12</v>
      </c>
      <c r="D136" s="36">
        <f t="shared" si="55"/>
        <v>1</v>
      </c>
      <c r="E136" s="37">
        <v>0</v>
      </c>
      <c r="F136" s="38">
        <f t="shared" si="56"/>
        <v>0</v>
      </c>
      <c r="G136" s="37">
        <v>17.670000000000002</v>
      </c>
      <c r="H136" s="39">
        <f t="shared" si="57"/>
        <v>0.93</v>
      </c>
      <c r="I136" s="64">
        <v>12</v>
      </c>
      <c r="J136" s="65">
        <f t="shared" si="58"/>
        <v>1</v>
      </c>
      <c r="K136" s="66">
        <v>15.33</v>
      </c>
      <c r="L136" s="67">
        <f t="shared" si="59"/>
        <v>0.958125</v>
      </c>
      <c r="M136" s="68">
        <v>0</v>
      </c>
      <c r="N136" s="69">
        <f t="shared" si="60"/>
        <v>0</v>
      </c>
      <c r="O136" s="79">
        <v>12</v>
      </c>
      <c r="P136" s="80">
        <f t="shared" si="61"/>
        <v>1</v>
      </c>
      <c r="Q136" s="81">
        <v>15.33</v>
      </c>
      <c r="R136" s="82">
        <f t="shared" si="62"/>
        <v>0.90176470588235291</v>
      </c>
      <c r="S136" s="81">
        <v>0</v>
      </c>
      <c r="T136" s="83">
        <f t="shared" si="63"/>
        <v>0</v>
      </c>
      <c r="U136" s="151">
        <v>12</v>
      </c>
      <c r="V136" s="151">
        <v>12</v>
      </c>
      <c r="W136" s="152">
        <f t="shared" si="32"/>
        <v>1</v>
      </c>
      <c r="X136" s="149">
        <v>0</v>
      </c>
      <c r="Y136" s="149">
        <f t="shared" si="33"/>
        <v>0</v>
      </c>
      <c r="Z136" s="149">
        <v>25</v>
      </c>
      <c r="AA136" s="149">
        <f t="shared" si="34"/>
        <v>0.96153846153846156</v>
      </c>
      <c r="AB136" s="160">
        <v>12</v>
      </c>
      <c r="AC136" s="159">
        <f t="shared" si="35"/>
        <v>1</v>
      </c>
      <c r="AD136" s="106">
        <v>0</v>
      </c>
      <c r="AE136" s="106">
        <f t="shared" si="36"/>
        <v>0</v>
      </c>
      <c r="AF136" s="106">
        <v>16.670000000000002</v>
      </c>
      <c r="AG136" s="106">
        <f t="shared" si="37"/>
        <v>0.87736842105263169</v>
      </c>
      <c r="AH136" s="180">
        <v>12</v>
      </c>
      <c r="AI136" s="181">
        <f t="shared" si="38"/>
        <v>1</v>
      </c>
      <c r="AJ136" s="184">
        <v>12.67</v>
      </c>
      <c r="AK136" s="184">
        <f t="shared" si="39"/>
        <v>0.97461538461538466</v>
      </c>
      <c r="AL136" s="184">
        <v>0</v>
      </c>
      <c r="AM136" s="184">
        <f t="shared" si="40"/>
        <v>0</v>
      </c>
      <c r="AN136" s="96">
        <v>0</v>
      </c>
      <c r="AO136" s="97">
        <v>0.88000000000000012</v>
      </c>
      <c r="AP136" s="97">
        <v>0.95750000000000002</v>
      </c>
      <c r="AQ136" s="97">
        <v>0</v>
      </c>
      <c r="AR136" s="97">
        <v>1</v>
      </c>
      <c r="AS136" s="97">
        <v>0</v>
      </c>
      <c r="AT136" s="97">
        <v>0</v>
      </c>
      <c r="AU136" s="97">
        <v>0.99571428571428566</v>
      </c>
      <c r="AV136" s="97">
        <v>0</v>
      </c>
      <c r="AW136" s="97">
        <v>0.97200000000000009</v>
      </c>
      <c r="AX136" s="97">
        <v>1</v>
      </c>
      <c r="AY136" s="97">
        <v>0</v>
      </c>
      <c r="AZ136" s="98">
        <v>0.88888888888888884</v>
      </c>
      <c r="BA136" s="98">
        <v>0.48684210526315791</v>
      </c>
      <c r="BB136" s="197">
        <f t="shared" si="41"/>
        <v>1</v>
      </c>
      <c r="BC136" s="198">
        <f t="shared" si="42"/>
        <v>1</v>
      </c>
      <c r="BD136" s="201">
        <f t="shared" si="43"/>
        <v>1.1643949434885292</v>
      </c>
      <c r="BE136" s="202">
        <v>0.83333333333333326</v>
      </c>
      <c r="BF136" s="209">
        <v>1</v>
      </c>
      <c r="BG136" s="210">
        <v>1</v>
      </c>
      <c r="BH136" s="211">
        <v>1</v>
      </c>
      <c r="BI136" s="212">
        <v>1</v>
      </c>
      <c r="BJ136" s="225">
        <v>4.333333333333333</v>
      </c>
      <c r="BK136" s="267">
        <v>4.333333333333333</v>
      </c>
      <c r="BL136" s="226" t="s">
        <v>20</v>
      </c>
      <c r="BM136" s="225">
        <v>4.6166666666666671</v>
      </c>
      <c r="BN136" s="227">
        <v>5</v>
      </c>
      <c r="BO136" s="224" t="s">
        <v>49</v>
      </c>
      <c r="BP136" s="251">
        <f t="shared" si="44"/>
        <v>99.776540253879887</v>
      </c>
      <c r="BQ136" s="250">
        <f t="shared" si="45"/>
        <v>5</v>
      </c>
    </row>
    <row r="137" spans="1:69" ht="23.25">
      <c r="A137" s="133">
        <v>100741353</v>
      </c>
      <c r="B137" s="34">
        <v>12</v>
      </c>
      <c r="C137" s="35">
        <v>12</v>
      </c>
      <c r="D137" s="36">
        <f t="shared" si="55"/>
        <v>1</v>
      </c>
      <c r="E137" s="37">
        <v>0</v>
      </c>
      <c r="F137" s="38">
        <f t="shared" si="56"/>
        <v>0</v>
      </c>
      <c r="G137" s="37">
        <v>18</v>
      </c>
      <c r="H137" s="39">
        <f t="shared" si="57"/>
        <v>0.94736842105263153</v>
      </c>
      <c r="I137" s="64">
        <v>12</v>
      </c>
      <c r="J137" s="65">
        <f t="shared" si="58"/>
        <v>1</v>
      </c>
      <c r="K137" s="66">
        <v>15.67</v>
      </c>
      <c r="L137" s="67">
        <f t="shared" si="59"/>
        <v>0.979375</v>
      </c>
      <c r="M137" s="68">
        <v>0</v>
      </c>
      <c r="N137" s="69">
        <f t="shared" si="60"/>
        <v>0</v>
      </c>
      <c r="O137" s="79">
        <v>12</v>
      </c>
      <c r="P137" s="80">
        <f t="shared" si="61"/>
        <v>1</v>
      </c>
      <c r="Q137" s="81">
        <v>16</v>
      </c>
      <c r="R137" s="82">
        <f t="shared" si="62"/>
        <v>0.94117647058823528</v>
      </c>
      <c r="S137" s="81">
        <v>0</v>
      </c>
      <c r="T137" s="83">
        <f t="shared" si="63"/>
        <v>0</v>
      </c>
      <c r="U137" s="151">
        <v>12</v>
      </c>
      <c r="V137" s="151">
        <v>12</v>
      </c>
      <c r="W137" s="152">
        <f t="shared" si="32"/>
        <v>1</v>
      </c>
      <c r="X137" s="149">
        <v>19</v>
      </c>
      <c r="Y137" s="149">
        <f t="shared" si="33"/>
        <v>0.95</v>
      </c>
      <c r="Z137" s="149">
        <v>0</v>
      </c>
      <c r="AA137" s="149">
        <f t="shared" si="34"/>
        <v>0</v>
      </c>
      <c r="AB137" s="160">
        <v>12</v>
      </c>
      <c r="AC137" s="159">
        <f t="shared" si="35"/>
        <v>1</v>
      </c>
      <c r="AD137" s="106">
        <v>14</v>
      </c>
      <c r="AE137" s="106">
        <f t="shared" si="36"/>
        <v>1</v>
      </c>
      <c r="AF137" s="106">
        <v>0</v>
      </c>
      <c r="AG137" s="106">
        <f t="shared" si="37"/>
        <v>0</v>
      </c>
      <c r="AH137" s="180">
        <v>12</v>
      </c>
      <c r="AI137" s="181">
        <f t="shared" si="38"/>
        <v>1</v>
      </c>
      <c r="AJ137" s="184">
        <v>13</v>
      </c>
      <c r="AK137" s="184">
        <f t="shared" si="39"/>
        <v>1</v>
      </c>
      <c r="AL137" s="184">
        <v>0</v>
      </c>
      <c r="AM137" s="184">
        <f t="shared" si="40"/>
        <v>0</v>
      </c>
      <c r="AN137" s="96">
        <v>0</v>
      </c>
      <c r="AO137" s="97">
        <v>0.93399999999999994</v>
      </c>
      <c r="AP137" s="97">
        <v>0.98750000000000004</v>
      </c>
      <c r="AQ137" s="97">
        <v>0</v>
      </c>
      <c r="AR137" s="97">
        <v>1</v>
      </c>
      <c r="AS137" s="97">
        <v>0</v>
      </c>
      <c r="AT137" s="97">
        <v>0.96599999999999997</v>
      </c>
      <c r="AU137" s="97">
        <v>0</v>
      </c>
      <c r="AV137" s="97">
        <v>0.99750000000000005</v>
      </c>
      <c r="AW137" s="97">
        <v>0</v>
      </c>
      <c r="AX137" s="97">
        <v>0.97750000000000004</v>
      </c>
      <c r="AY137" s="97">
        <v>0</v>
      </c>
      <c r="AZ137" s="98">
        <v>1</v>
      </c>
      <c r="BA137" s="98">
        <v>5.2631578947368418E-2</v>
      </c>
      <c r="BB137" s="197">
        <f t="shared" si="41"/>
        <v>1</v>
      </c>
      <c r="BC137" s="198">
        <f t="shared" si="42"/>
        <v>1</v>
      </c>
      <c r="BD137" s="201">
        <f t="shared" si="43"/>
        <v>1.0688821820175438</v>
      </c>
      <c r="BE137" s="202">
        <v>1</v>
      </c>
      <c r="BF137" s="209">
        <v>1</v>
      </c>
      <c r="BG137" s="210">
        <v>1</v>
      </c>
      <c r="BH137" s="211">
        <v>1</v>
      </c>
      <c r="BI137" s="212">
        <v>1</v>
      </c>
      <c r="BJ137" s="225">
        <v>3.7916666666666665</v>
      </c>
      <c r="BK137" s="268">
        <v>4.7916666666666661</v>
      </c>
      <c r="BL137" s="226" t="s">
        <v>47</v>
      </c>
      <c r="BM137" s="225">
        <v>4.6000000000000005</v>
      </c>
      <c r="BN137" s="201">
        <v>4.6000000000000005</v>
      </c>
      <c r="BO137" s="224" t="s">
        <v>20</v>
      </c>
      <c r="BP137" s="251">
        <f t="shared" si="44"/>
        <v>99.288721217105262</v>
      </c>
      <c r="BQ137" s="250">
        <f t="shared" si="45"/>
        <v>5</v>
      </c>
    </row>
    <row r="138" spans="1:69" ht="23.25">
      <c r="A138" s="133">
        <v>100741625</v>
      </c>
      <c r="B138" s="34">
        <v>12</v>
      </c>
      <c r="C138" s="35">
        <v>12</v>
      </c>
      <c r="D138" s="36">
        <f t="shared" si="55"/>
        <v>1</v>
      </c>
      <c r="E138" s="37">
        <v>0</v>
      </c>
      <c r="F138" s="38">
        <f t="shared" si="56"/>
        <v>0</v>
      </c>
      <c r="G138" s="37">
        <v>10.33</v>
      </c>
      <c r="H138" s="39">
        <f t="shared" si="57"/>
        <v>0.54368421052631577</v>
      </c>
      <c r="I138" s="64">
        <v>12</v>
      </c>
      <c r="J138" s="65">
        <f t="shared" si="58"/>
        <v>1</v>
      </c>
      <c r="K138" s="66">
        <v>0</v>
      </c>
      <c r="L138" s="67">
        <f t="shared" si="59"/>
        <v>0</v>
      </c>
      <c r="M138" s="68">
        <v>18.670000000000002</v>
      </c>
      <c r="N138" s="69">
        <f t="shared" si="60"/>
        <v>0.93350000000000011</v>
      </c>
      <c r="O138" s="79">
        <v>11.54</v>
      </c>
      <c r="P138" s="80">
        <f t="shared" si="61"/>
        <v>0.96166666666666656</v>
      </c>
      <c r="Q138" s="81">
        <v>0</v>
      </c>
      <c r="R138" s="82">
        <f t="shared" si="62"/>
        <v>0</v>
      </c>
      <c r="S138" s="81">
        <v>25.11</v>
      </c>
      <c r="T138" s="83">
        <f t="shared" si="63"/>
        <v>0.86586206896551721</v>
      </c>
      <c r="U138" s="151">
        <v>12</v>
      </c>
      <c r="V138" s="151">
        <v>12</v>
      </c>
      <c r="W138" s="152">
        <f t="shared" si="32"/>
        <v>1</v>
      </c>
      <c r="X138" s="149">
        <v>0</v>
      </c>
      <c r="Y138" s="149">
        <f t="shared" si="33"/>
        <v>0</v>
      </c>
      <c r="Z138" s="149">
        <v>22.67</v>
      </c>
      <c r="AA138" s="149">
        <f t="shared" si="34"/>
        <v>0.87192307692307702</v>
      </c>
      <c r="AB138" s="160">
        <v>11.6</v>
      </c>
      <c r="AC138" s="159">
        <f t="shared" si="35"/>
        <v>0.96666666666666667</v>
      </c>
      <c r="AD138" s="106">
        <v>0</v>
      </c>
      <c r="AE138" s="106">
        <f t="shared" si="36"/>
        <v>0</v>
      </c>
      <c r="AF138" s="106">
        <v>17.670000000000002</v>
      </c>
      <c r="AG138" s="106">
        <f t="shared" si="37"/>
        <v>0.93</v>
      </c>
      <c r="AH138" s="180">
        <v>12</v>
      </c>
      <c r="AI138" s="181">
        <f t="shared" si="38"/>
        <v>1</v>
      </c>
      <c r="AJ138" s="184">
        <v>0</v>
      </c>
      <c r="AK138" s="184">
        <f t="shared" si="39"/>
        <v>0</v>
      </c>
      <c r="AL138" s="184">
        <v>16</v>
      </c>
      <c r="AM138" s="184">
        <f t="shared" si="40"/>
        <v>0.8</v>
      </c>
      <c r="AN138" s="96">
        <v>0</v>
      </c>
      <c r="AO138" s="97">
        <v>0.94600000000000006</v>
      </c>
      <c r="AP138" s="97">
        <v>0</v>
      </c>
      <c r="AQ138" s="97">
        <v>0.98399999999999999</v>
      </c>
      <c r="AR138" s="97">
        <v>0</v>
      </c>
      <c r="AS138" s="97">
        <v>0.94777777777777772</v>
      </c>
      <c r="AT138" s="97">
        <v>0</v>
      </c>
      <c r="AU138" s="97">
        <v>0.99571428571428566</v>
      </c>
      <c r="AV138" s="97">
        <v>0</v>
      </c>
      <c r="AW138" s="97">
        <v>0.95600000000000007</v>
      </c>
      <c r="AX138" s="97">
        <v>0</v>
      </c>
      <c r="AY138" s="97">
        <v>0.98166666666666658</v>
      </c>
      <c r="AZ138" s="98">
        <v>0.91666666666666663</v>
      </c>
      <c r="BA138" s="98">
        <v>0</v>
      </c>
      <c r="BB138" s="197">
        <f t="shared" si="41"/>
        <v>0.91666666666666663</v>
      </c>
      <c r="BC138" s="198">
        <f t="shared" si="42"/>
        <v>0.99104166666666649</v>
      </c>
      <c r="BD138" s="201">
        <f t="shared" si="43"/>
        <v>1.2959109141757279</v>
      </c>
      <c r="BE138" s="202">
        <v>0.66666666666666663</v>
      </c>
      <c r="BF138" s="209">
        <v>1</v>
      </c>
      <c r="BG138" s="210">
        <v>1</v>
      </c>
      <c r="BH138" s="211">
        <v>1</v>
      </c>
      <c r="BI138" s="212">
        <v>1</v>
      </c>
      <c r="BJ138" s="225">
        <v>3.9375</v>
      </c>
      <c r="BK138" s="268">
        <v>4.9375</v>
      </c>
      <c r="BL138" s="226" t="s">
        <v>47</v>
      </c>
      <c r="BM138" s="225">
        <v>4.7833333333333341</v>
      </c>
      <c r="BN138" s="201">
        <v>4.7833333333333341</v>
      </c>
      <c r="BO138" s="224" t="s">
        <v>20</v>
      </c>
      <c r="BP138" s="251">
        <f t="shared" si="44"/>
        <v>101.60818952105987</v>
      </c>
      <c r="BQ138" s="250">
        <f t="shared" si="45"/>
        <v>5</v>
      </c>
    </row>
    <row r="139" spans="1:69" ht="23.25">
      <c r="A139" s="133">
        <v>100742381</v>
      </c>
      <c r="B139" s="34">
        <v>12</v>
      </c>
      <c r="C139" s="35">
        <v>12</v>
      </c>
      <c r="D139" s="36">
        <f t="shared" si="55"/>
        <v>1</v>
      </c>
      <c r="E139" s="37">
        <v>0</v>
      </c>
      <c r="F139" s="38">
        <f t="shared" si="56"/>
        <v>0</v>
      </c>
      <c r="G139" s="37">
        <v>17</v>
      </c>
      <c r="H139" s="39">
        <f t="shared" si="57"/>
        <v>0.89473684210526316</v>
      </c>
      <c r="I139" s="64">
        <v>12</v>
      </c>
      <c r="J139" s="65">
        <f t="shared" si="58"/>
        <v>1</v>
      </c>
      <c r="K139" s="66">
        <v>16</v>
      </c>
      <c r="L139" s="67">
        <f t="shared" si="59"/>
        <v>1</v>
      </c>
      <c r="M139" s="68">
        <v>0</v>
      </c>
      <c r="N139" s="69">
        <f t="shared" si="60"/>
        <v>0</v>
      </c>
      <c r="O139" s="79">
        <v>12</v>
      </c>
      <c r="P139" s="80">
        <f t="shared" si="61"/>
        <v>1</v>
      </c>
      <c r="Q139" s="81">
        <v>0</v>
      </c>
      <c r="R139" s="82">
        <f t="shared" si="62"/>
        <v>0</v>
      </c>
      <c r="S139" s="81">
        <v>29</v>
      </c>
      <c r="T139" s="83">
        <f t="shared" si="63"/>
        <v>1</v>
      </c>
      <c r="U139" s="151">
        <v>12</v>
      </c>
      <c r="V139" s="151">
        <v>12</v>
      </c>
      <c r="W139" s="152">
        <f t="shared" si="32"/>
        <v>1</v>
      </c>
      <c r="X139" s="149">
        <v>19.329999999999998</v>
      </c>
      <c r="Y139" s="149">
        <f t="shared" si="33"/>
        <v>0.96649999999999991</v>
      </c>
      <c r="Z139" s="149">
        <v>0</v>
      </c>
      <c r="AA139" s="149">
        <f t="shared" si="34"/>
        <v>0</v>
      </c>
      <c r="AB139" s="160">
        <v>12</v>
      </c>
      <c r="AC139" s="159">
        <f t="shared" si="35"/>
        <v>1</v>
      </c>
      <c r="AD139" s="106">
        <v>13.33</v>
      </c>
      <c r="AE139" s="106">
        <f t="shared" si="36"/>
        <v>0.95214285714285718</v>
      </c>
      <c r="AF139" s="106">
        <v>0</v>
      </c>
      <c r="AG139" s="106">
        <f t="shared" si="37"/>
        <v>0</v>
      </c>
      <c r="AH139" s="180">
        <v>12</v>
      </c>
      <c r="AI139" s="181">
        <f t="shared" si="38"/>
        <v>1</v>
      </c>
      <c r="AJ139" s="184">
        <v>0</v>
      </c>
      <c r="AK139" s="184">
        <f t="shared" si="39"/>
        <v>0</v>
      </c>
      <c r="AL139" s="184">
        <v>19.5</v>
      </c>
      <c r="AM139" s="184">
        <f t="shared" si="40"/>
        <v>0.97499999999999998</v>
      </c>
      <c r="AN139" s="96">
        <v>0</v>
      </c>
      <c r="AO139" s="97">
        <v>1</v>
      </c>
      <c r="AP139" s="97">
        <v>0.97750000000000004</v>
      </c>
      <c r="AQ139" s="97">
        <v>0</v>
      </c>
      <c r="AR139" s="97">
        <v>0</v>
      </c>
      <c r="AS139" s="97">
        <v>1</v>
      </c>
      <c r="AT139" s="97">
        <v>0.98399999999999999</v>
      </c>
      <c r="AU139" s="97">
        <v>0</v>
      </c>
      <c r="AV139" s="97">
        <v>1</v>
      </c>
      <c r="AW139" s="97">
        <v>0</v>
      </c>
      <c r="AX139" s="97">
        <v>0</v>
      </c>
      <c r="AY139" s="97">
        <v>0.99333333333333329</v>
      </c>
      <c r="AZ139" s="98">
        <v>0.94444444444444442</v>
      </c>
      <c r="BA139" s="98">
        <v>0.31578947368421051</v>
      </c>
      <c r="BB139" s="197">
        <f t="shared" si="41"/>
        <v>1</v>
      </c>
      <c r="BC139" s="198">
        <f t="shared" si="42"/>
        <v>1</v>
      </c>
      <c r="BD139" s="201">
        <f t="shared" si="43"/>
        <v>1.2565982664995823</v>
      </c>
      <c r="BE139" s="202">
        <v>1</v>
      </c>
      <c r="BF139" s="209">
        <v>1</v>
      </c>
      <c r="BG139" s="210">
        <v>1</v>
      </c>
      <c r="BH139" s="211">
        <v>1</v>
      </c>
      <c r="BI139" s="212">
        <v>1</v>
      </c>
      <c r="BJ139" s="225">
        <v>4.791666666666667</v>
      </c>
      <c r="BK139" s="268">
        <v>5</v>
      </c>
      <c r="BL139" s="226" t="s">
        <v>49</v>
      </c>
      <c r="BM139" s="225">
        <v>4.5333333333333332</v>
      </c>
      <c r="BN139" s="201">
        <v>4.5333333333333332</v>
      </c>
      <c r="BO139" s="224" t="s">
        <v>20</v>
      </c>
      <c r="BP139" s="251">
        <f t="shared" si="44"/>
        <v>104.5482899958229</v>
      </c>
      <c r="BQ139" s="250">
        <f t="shared" si="45"/>
        <v>5</v>
      </c>
    </row>
    <row r="140" spans="1:69" ht="15">
      <c r="A140" s="133">
        <v>100743296</v>
      </c>
      <c r="B140" s="34">
        <v>5</v>
      </c>
      <c r="C140" s="35">
        <v>12</v>
      </c>
      <c r="D140" s="36">
        <f t="shared" si="55"/>
        <v>0.70833333333333337</v>
      </c>
      <c r="E140" s="37">
        <v>10.33</v>
      </c>
      <c r="F140" s="38">
        <f t="shared" si="56"/>
        <v>0.93909090909090909</v>
      </c>
      <c r="G140" s="37">
        <v>0</v>
      </c>
      <c r="H140" s="39">
        <f t="shared" si="57"/>
        <v>0</v>
      </c>
      <c r="I140" s="64">
        <v>11.25</v>
      </c>
      <c r="J140" s="65">
        <f t="shared" si="58"/>
        <v>0.9375</v>
      </c>
      <c r="K140" s="66">
        <v>0</v>
      </c>
      <c r="L140" s="67">
        <f t="shared" si="59"/>
        <v>0</v>
      </c>
      <c r="M140" s="68">
        <v>13.22</v>
      </c>
      <c r="N140" s="69">
        <f t="shared" si="60"/>
        <v>0.66100000000000003</v>
      </c>
      <c r="O140" s="79">
        <v>11.45</v>
      </c>
      <c r="P140" s="80">
        <f t="shared" si="61"/>
        <v>0.95416666666666661</v>
      </c>
      <c r="Q140" s="81">
        <v>0</v>
      </c>
      <c r="R140" s="82">
        <f t="shared" si="62"/>
        <v>0</v>
      </c>
      <c r="S140" s="81">
        <v>17.559999999999999</v>
      </c>
      <c r="T140" s="83">
        <f t="shared" si="63"/>
        <v>0.60551724137931029</v>
      </c>
      <c r="U140" s="151">
        <v>12</v>
      </c>
      <c r="V140" s="151">
        <v>11.26</v>
      </c>
      <c r="W140" s="152">
        <f t="shared" si="32"/>
        <v>0.96916666666666662</v>
      </c>
      <c r="X140" s="149">
        <v>15.78</v>
      </c>
      <c r="Y140" s="149">
        <f t="shared" si="33"/>
        <v>0.78899999999999992</v>
      </c>
      <c r="Z140" s="149">
        <v>0</v>
      </c>
      <c r="AA140" s="149">
        <f t="shared" si="34"/>
        <v>0</v>
      </c>
      <c r="AB140" s="160">
        <v>12</v>
      </c>
      <c r="AC140" s="159">
        <f t="shared" si="35"/>
        <v>1</v>
      </c>
      <c r="AD140" s="106">
        <v>9.67</v>
      </c>
      <c r="AE140" s="106">
        <f t="shared" si="36"/>
        <v>0.69071428571428573</v>
      </c>
      <c r="AF140" s="106">
        <v>0</v>
      </c>
      <c r="AG140" s="106">
        <f t="shared" si="37"/>
        <v>0</v>
      </c>
      <c r="AH140" s="180">
        <v>11.49</v>
      </c>
      <c r="AI140" s="181">
        <f t="shared" si="38"/>
        <v>0.95750000000000002</v>
      </c>
      <c r="AJ140" s="184">
        <v>8.6300000000000008</v>
      </c>
      <c r="AK140" s="184">
        <f t="shared" si="39"/>
        <v>0.66384615384615386</v>
      </c>
      <c r="AL140" s="184">
        <v>0</v>
      </c>
      <c r="AM140" s="184">
        <f t="shared" si="40"/>
        <v>0</v>
      </c>
      <c r="AN140" s="96">
        <v>0.88249999999999995</v>
      </c>
      <c r="AO140" s="97">
        <v>0</v>
      </c>
      <c r="AP140" s="97">
        <v>0</v>
      </c>
      <c r="AQ140" s="97">
        <v>0.92599999999999993</v>
      </c>
      <c r="AR140" s="97">
        <v>0</v>
      </c>
      <c r="AS140" s="97">
        <v>0.79555555555555557</v>
      </c>
      <c r="AT140" s="97">
        <v>0.876</v>
      </c>
      <c r="AU140" s="97">
        <v>0</v>
      </c>
      <c r="AV140" s="97">
        <v>0.9</v>
      </c>
      <c r="AW140" s="97">
        <v>0</v>
      </c>
      <c r="AX140" s="97">
        <v>0.65500000000000003</v>
      </c>
      <c r="AY140" s="97">
        <v>0</v>
      </c>
      <c r="AZ140" s="98">
        <v>0.97222222222222221</v>
      </c>
      <c r="BA140" s="98">
        <v>0</v>
      </c>
      <c r="BB140" s="197">
        <f t="shared" si="41"/>
        <v>0.97222222222222221</v>
      </c>
      <c r="BC140" s="198">
        <f t="shared" si="42"/>
        <v>0.90052083333333333</v>
      </c>
      <c r="BD140" s="201">
        <f t="shared" si="43"/>
        <v>0.87950804369640556</v>
      </c>
      <c r="BE140" s="202">
        <v>0.33333333333333331</v>
      </c>
      <c r="BF140" s="209">
        <v>1</v>
      </c>
      <c r="BG140" s="210">
        <v>1</v>
      </c>
      <c r="BH140" s="211">
        <v>1</v>
      </c>
      <c r="BI140" s="212">
        <v>1</v>
      </c>
      <c r="BJ140" s="225">
        <v>3.9374999999999996</v>
      </c>
      <c r="BK140" s="267">
        <v>3.9374999999999996</v>
      </c>
      <c r="BL140" s="226" t="s">
        <v>20</v>
      </c>
      <c r="BM140" s="225">
        <v>3.2666666666666671</v>
      </c>
      <c r="BN140" s="201">
        <v>3.2666666666666671</v>
      </c>
      <c r="BO140" s="224" t="s">
        <v>20</v>
      </c>
      <c r="BP140" s="251">
        <f t="shared" si="44"/>
        <v>77.726242759076811</v>
      </c>
      <c r="BQ140" s="250">
        <f t="shared" si="45"/>
        <v>3</v>
      </c>
    </row>
    <row r="141" spans="1:69" ht="15">
      <c r="A141" s="133">
        <v>100744936</v>
      </c>
      <c r="B141" s="34">
        <v>11.33</v>
      </c>
      <c r="C141" s="35">
        <v>12</v>
      </c>
      <c r="D141" s="36">
        <f t="shared" si="55"/>
        <v>0.9720833333333333</v>
      </c>
      <c r="E141" s="37">
        <v>0</v>
      </c>
      <c r="F141" s="38">
        <f t="shared" si="56"/>
        <v>0</v>
      </c>
      <c r="G141" s="37">
        <v>15.67</v>
      </c>
      <c r="H141" s="39">
        <f t="shared" si="57"/>
        <v>0.8247368421052631</v>
      </c>
      <c r="I141" s="64">
        <v>10.5</v>
      </c>
      <c r="J141" s="65">
        <f t="shared" si="58"/>
        <v>0.875</v>
      </c>
      <c r="K141" s="66">
        <v>0</v>
      </c>
      <c r="L141" s="67">
        <f t="shared" si="59"/>
        <v>0</v>
      </c>
      <c r="M141" s="68">
        <v>18.78</v>
      </c>
      <c r="N141" s="69">
        <f t="shared" si="60"/>
        <v>0.93900000000000006</v>
      </c>
      <c r="O141" s="79">
        <v>11.72</v>
      </c>
      <c r="P141" s="80">
        <f t="shared" si="61"/>
        <v>0.97666666666666668</v>
      </c>
      <c r="Q141" s="81">
        <v>15.33</v>
      </c>
      <c r="R141" s="82">
        <f t="shared" si="62"/>
        <v>0.90176470588235291</v>
      </c>
      <c r="S141" s="81">
        <v>0</v>
      </c>
      <c r="T141" s="83">
        <f t="shared" si="63"/>
        <v>0</v>
      </c>
      <c r="U141" s="151">
        <v>12</v>
      </c>
      <c r="V141" s="151">
        <v>12</v>
      </c>
      <c r="W141" s="152">
        <f t="shared" si="32"/>
        <v>1</v>
      </c>
      <c r="X141" s="149">
        <v>19.670000000000002</v>
      </c>
      <c r="Y141" s="149">
        <f t="shared" si="33"/>
        <v>0.98350000000000004</v>
      </c>
      <c r="Z141" s="149">
        <v>0</v>
      </c>
      <c r="AA141" s="149">
        <f t="shared" si="34"/>
        <v>0</v>
      </c>
      <c r="AB141" s="160">
        <v>12</v>
      </c>
      <c r="AC141" s="159">
        <f t="shared" si="35"/>
        <v>1</v>
      </c>
      <c r="AD141" s="106">
        <v>0</v>
      </c>
      <c r="AE141" s="106">
        <f t="shared" si="36"/>
        <v>0</v>
      </c>
      <c r="AF141" s="106">
        <v>17</v>
      </c>
      <c r="AG141" s="106">
        <f t="shared" si="37"/>
        <v>0.89473684210526316</v>
      </c>
      <c r="AH141" s="180">
        <v>11.28</v>
      </c>
      <c r="AI141" s="181">
        <f t="shared" si="38"/>
        <v>0.94</v>
      </c>
      <c r="AJ141" s="184">
        <v>11</v>
      </c>
      <c r="AK141" s="184">
        <f t="shared" si="39"/>
        <v>0.84615384615384615</v>
      </c>
      <c r="AL141" s="184">
        <v>0</v>
      </c>
      <c r="AM141" s="184">
        <f t="shared" si="40"/>
        <v>0</v>
      </c>
      <c r="AN141" s="96">
        <v>0</v>
      </c>
      <c r="AO141" s="97">
        <v>0.89</v>
      </c>
      <c r="AP141" s="97">
        <v>0</v>
      </c>
      <c r="AQ141" s="97">
        <v>0.98599999999999999</v>
      </c>
      <c r="AR141" s="97">
        <v>0.9880000000000001</v>
      </c>
      <c r="AS141" s="97">
        <v>0</v>
      </c>
      <c r="AT141" s="97">
        <v>0.99399999999999999</v>
      </c>
      <c r="AU141" s="97">
        <v>0</v>
      </c>
      <c r="AV141" s="97">
        <v>0</v>
      </c>
      <c r="AW141" s="97">
        <v>0.89800000000000002</v>
      </c>
      <c r="AX141" s="97">
        <v>0.88500000000000001</v>
      </c>
      <c r="AY141" s="97">
        <v>0</v>
      </c>
      <c r="AZ141" s="98">
        <v>0.97222222222222221</v>
      </c>
      <c r="BA141" s="98">
        <v>0.96052631578947367</v>
      </c>
      <c r="BB141" s="197">
        <f t="shared" si="41"/>
        <v>1</v>
      </c>
      <c r="BC141" s="198">
        <f t="shared" si="42"/>
        <v>0.96697916666666661</v>
      </c>
      <c r="BD141" s="201">
        <f t="shared" si="43"/>
        <v>1.1291833333333332</v>
      </c>
      <c r="BE141" s="202">
        <v>1</v>
      </c>
      <c r="BF141" s="209">
        <v>1</v>
      </c>
      <c r="BG141" s="210">
        <v>1</v>
      </c>
      <c r="BH141" s="211">
        <v>1</v>
      </c>
      <c r="BI141" s="212">
        <v>1</v>
      </c>
      <c r="BJ141" s="225">
        <v>4.854166666666667</v>
      </c>
      <c r="BK141" s="267">
        <v>4.854166666666667</v>
      </c>
      <c r="BL141" s="224" t="s">
        <v>20</v>
      </c>
      <c r="BM141" s="225">
        <v>4.7833333333333341</v>
      </c>
      <c r="BN141" s="201">
        <v>4.7833333333333341</v>
      </c>
      <c r="BO141" s="224" t="s">
        <v>20</v>
      </c>
      <c r="BP141" s="251">
        <f t="shared" si="44"/>
        <v>101.449375</v>
      </c>
      <c r="BQ141" s="250">
        <f t="shared" si="45"/>
        <v>5</v>
      </c>
    </row>
    <row r="142" spans="1:69" ht="23.25">
      <c r="A142" s="133">
        <v>100745391</v>
      </c>
      <c r="B142" s="34">
        <v>12</v>
      </c>
      <c r="C142" s="35">
        <v>12</v>
      </c>
      <c r="D142" s="36">
        <f t="shared" si="55"/>
        <v>1</v>
      </c>
      <c r="E142" s="37">
        <v>0</v>
      </c>
      <c r="F142" s="38">
        <f t="shared" si="56"/>
        <v>0</v>
      </c>
      <c r="G142" s="37">
        <v>15.22</v>
      </c>
      <c r="H142" s="39">
        <f t="shared" si="57"/>
        <v>0.80105263157894735</v>
      </c>
      <c r="I142" s="64">
        <v>12</v>
      </c>
      <c r="J142" s="65">
        <f t="shared" si="58"/>
        <v>1</v>
      </c>
      <c r="K142" s="66">
        <v>0</v>
      </c>
      <c r="L142" s="67">
        <f t="shared" si="59"/>
        <v>0</v>
      </c>
      <c r="M142" s="68">
        <v>18.670000000000002</v>
      </c>
      <c r="N142" s="69">
        <f t="shared" si="60"/>
        <v>0.93350000000000011</v>
      </c>
      <c r="O142" s="79">
        <v>11.45</v>
      </c>
      <c r="P142" s="80">
        <f t="shared" si="61"/>
        <v>0.95416666666666661</v>
      </c>
      <c r="Q142" s="81">
        <v>0</v>
      </c>
      <c r="R142" s="82">
        <f t="shared" si="62"/>
        <v>0</v>
      </c>
      <c r="S142" s="81">
        <v>26.56</v>
      </c>
      <c r="T142" s="83">
        <f t="shared" si="63"/>
        <v>0.91586206896551725</v>
      </c>
      <c r="U142" s="151">
        <v>12</v>
      </c>
      <c r="V142" s="151">
        <v>10.52</v>
      </c>
      <c r="W142" s="152">
        <f t="shared" si="32"/>
        <v>0.93833333333333335</v>
      </c>
      <c r="X142" s="149">
        <v>0</v>
      </c>
      <c r="Y142" s="149">
        <f t="shared" si="33"/>
        <v>0</v>
      </c>
      <c r="Z142" s="149">
        <v>25.33</v>
      </c>
      <c r="AA142" s="149">
        <f t="shared" si="34"/>
        <v>0.97423076923076912</v>
      </c>
      <c r="AB142" s="160">
        <v>10</v>
      </c>
      <c r="AC142" s="159">
        <f t="shared" si="35"/>
        <v>0.83333333333333337</v>
      </c>
      <c r="AD142" s="106">
        <v>0</v>
      </c>
      <c r="AE142" s="106">
        <f t="shared" si="36"/>
        <v>0</v>
      </c>
      <c r="AF142" s="106">
        <v>17.670000000000002</v>
      </c>
      <c r="AG142" s="106">
        <f t="shared" si="37"/>
        <v>0.93</v>
      </c>
      <c r="AH142" s="180">
        <v>10.97</v>
      </c>
      <c r="AI142" s="181">
        <f t="shared" si="38"/>
        <v>0.91416666666666668</v>
      </c>
      <c r="AJ142" s="184">
        <v>0</v>
      </c>
      <c r="AK142" s="184">
        <f t="shared" si="39"/>
        <v>0</v>
      </c>
      <c r="AL142" s="184">
        <v>20</v>
      </c>
      <c r="AM142" s="184">
        <f t="shared" si="40"/>
        <v>1</v>
      </c>
      <c r="AN142" s="96">
        <v>0</v>
      </c>
      <c r="AO142" s="97">
        <v>0.93599999999999994</v>
      </c>
      <c r="AP142" s="97">
        <v>0</v>
      </c>
      <c r="AQ142" s="97">
        <v>0.91999999999999993</v>
      </c>
      <c r="AR142" s="97">
        <v>0</v>
      </c>
      <c r="AS142" s="97">
        <v>0.96333333333333337</v>
      </c>
      <c r="AT142" s="97">
        <v>0</v>
      </c>
      <c r="AU142" s="97">
        <v>0.99142857142857144</v>
      </c>
      <c r="AV142" s="97">
        <v>0</v>
      </c>
      <c r="AW142" s="97">
        <v>0.98599999999999999</v>
      </c>
      <c r="AX142" s="97">
        <v>0</v>
      </c>
      <c r="AY142" s="97">
        <v>0.98833333333333329</v>
      </c>
      <c r="AZ142" s="98">
        <v>0.97222222222222221</v>
      </c>
      <c r="BA142" s="98">
        <v>0.77631578947368418</v>
      </c>
      <c r="BB142" s="197">
        <f t="shared" si="41"/>
        <v>1</v>
      </c>
      <c r="BC142" s="198">
        <f t="shared" si="42"/>
        <v>0.94729166666666664</v>
      </c>
      <c r="BD142" s="201">
        <f t="shared" si="43"/>
        <v>1.4010838636434142</v>
      </c>
      <c r="BE142" s="202">
        <v>0.16666666666666666</v>
      </c>
      <c r="BF142" s="209">
        <v>1</v>
      </c>
      <c r="BG142" s="210">
        <v>1</v>
      </c>
      <c r="BH142" s="211">
        <v>1</v>
      </c>
      <c r="BI142" s="212">
        <v>1</v>
      </c>
      <c r="BJ142" s="225">
        <v>2.6875</v>
      </c>
      <c r="BK142" s="268">
        <v>4.6875</v>
      </c>
      <c r="BL142" s="226" t="s">
        <v>47</v>
      </c>
      <c r="BM142" s="225">
        <v>4.3</v>
      </c>
      <c r="BN142" s="201">
        <v>4.3</v>
      </c>
      <c r="BO142" s="224" t="s">
        <v>20</v>
      </c>
      <c r="BP142" s="251">
        <f t="shared" si="44"/>
        <v>97.11667992441869</v>
      </c>
      <c r="BQ142" s="250">
        <f t="shared" si="45"/>
        <v>5</v>
      </c>
    </row>
    <row r="143" spans="1:69" ht="15">
      <c r="A143" s="133">
        <v>100745427</v>
      </c>
      <c r="B143" s="34">
        <v>12</v>
      </c>
      <c r="C143" s="35">
        <v>12</v>
      </c>
      <c r="D143" s="36">
        <f t="shared" si="55"/>
        <v>1</v>
      </c>
      <c r="E143" s="37">
        <v>0</v>
      </c>
      <c r="F143" s="38">
        <f t="shared" si="56"/>
        <v>0</v>
      </c>
      <c r="G143" s="37">
        <v>18</v>
      </c>
      <c r="H143" s="39">
        <f t="shared" si="57"/>
        <v>0.94736842105263153</v>
      </c>
      <c r="I143" s="64">
        <v>11.75</v>
      </c>
      <c r="J143" s="65">
        <f t="shared" si="58"/>
        <v>0.97916666666666663</v>
      </c>
      <c r="K143" s="66">
        <v>16</v>
      </c>
      <c r="L143" s="67">
        <f t="shared" si="59"/>
        <v>1</v>
      </c>
      <c r="M143" s="68">
        <v>0</v>
      </c>
      <c r="N143" s="69">
        <f t="shared" si="60"/>
        <v>0</v>
      </c>
      <c r="O143" s="79">
        <v>12</v>
      </c>
      <c r="P143" s="80">
        <f t="shared" si="61"/>
        <v>1</v>
      </c>
      <c r="Q143" s="81">
        <v>17</v>
      </c>
      <c r="R143" s="82">
        <f t="shared" si="62"/>
        <v>1</v>
      </c>
      <c r="S143" s="81">
        <v>0</v>
      </c>
      <c r="T143" s="83">
        <f t="shared" si="63"/>
        <v>0</v>
      </c>
      <c r="U143" s="151">
        <v>12</v>
      </c>
      <c r="V143" s="151">
        <v>12</v>
      </c>
      <c r="W143" s="152">
        <f t="shared" si="32"/>
        <v>1</v>
      </c>
      <c r="X143" s="149">
        <v>19</v>
      </c>
      <c r="Y143" s="149">
        <f t="shared" si="33"/>
        <v>0.95</v>
      </c>
      <c r="Z143" s="149">
        <v>0</v>
      </c>
      <c r="AA143" s="149">
        <f t="shared" si="34"/>
        <v>0</v>
      </c>
      <c r="AB143" s="160">
        <v>12</v>
      </c>
      <c r="AC143" s="159">
        <f t="shared" si="35"/>
        <v>1</v>
      </c>
      <c r="AD143" s="106">
        <v>14</v>
      </c>
      <c r="AE143" s="106">
        <f t="shared" si="36"/>
        <v>1</v>
      </c>
      <c r="AF143" s="106">
        <v>0</v>
      </c>
      <c r="AG143" s="106">
        <f t="shared" si="37"/>
        <v>0</v>
      </c>
      <c r="AH143" s="180">
        <v>12</v>
      </c>
      <c r="AI143" s="181">
        <f t="shared" si="38"/>
        <v>1</v>
      </c>
      <c r="AJ143" s="184">
        <v>11</v>
      </c>
      <c r="AK143" s="184">
        <f t="shared" si="39"/>
        <v>0.84615384615384615</v>
      </c>
      <c r="AL143" s="184">
        <v>0</v>
      </c>
      <c r="AM143" s="184">
        <f t="shared" si="40"/>
        <v>0</v>
      </c>
      <c r="AN143" s="96">
        <v>0</v>
      </c>
      <c r="AO143" s="97">
        <v>0.98599999999999999</v>
      </c>
      <c r="AP143" s="97">
        <v>0.95499999999999996</v>
      </c>
      <c r="AQ143" s="97">
        <v>0</v>
      </c>
      <c r="AR143" s="97">
        <v>1</v>
      </c>
      <c r="AS143" s="97">
        <v>0</v>
      </c>
      <c r="AT143" s="97">
        <v>0.98599999999999999</v>
      </c>
      <c r="AU143" s="97">
        <v>0</v>
      </c>
      <c r="AV143" s="97">
        <v>1</v>
      </c>
      <c r="AW143" s="97">
        <v>0</v>
      </c>
      <c r="AX143" s="97">
        <v>1</v>
      </c>
      <c r="AY143" s="97">
        <v>0</v>
      </c>
      <c r="AZ143" s="98">
        <v>1</v>
      </c>
      <c r="BA143" s="98">
        <v>0</v>
      </c>
      <c r="BB143" s="197">
        <f t="shared" si="41"/>
        <v>1</v>
      </c>
      <c r="BC143" s="198">
        <f t="shared" si="42"/>
        <v>0.99739583333333337</v>
      </c>
      <c r="BD143" s="201">
        <f t="shared" si="43"/>
        <v>1.0681065789473685</v>
      </c>
      <c r="BE143" s="202">
        <v>0.83333333333333326</v>
      </c>
      <c r="BF143" s="209">
        <v>1</v>
      </c>
      <c r="BG143" s="210">
        <v>1</v>
      </c>
      <c r="BH143" s="211">
        <v>1</v>
      </c>
      <c r="BI143" s="212">
        <v>1</v>
      </c>
      <c r="BJ143" s="225">
        <v>4.625</v>
      </c>
      <c r="BK143" s="267">
        <v>4.625</v>
      </c>
      <c r="BL143" s="226" t="s">
        <v>20</v>
      </c>
      <c r="BM143" s="225">
        <v>4.5166666666666675</v>
      </c>
      <c r="BN143" s="201">
        <v>4.5166666666666675</v>
      </c>
      <c r="BO143" s="224" t="s">
        <v>20</v>
      </c>
      <c r="BP143" s="251">
        <f t="shared" si="44"/>
        <v>96.576622807017543</v>
      </c>
      <c r="BQ143" s="250">
        <f t="shared" si="45"/>
        <v>5</v>
      </c>
    </row>
    <row r="144" spans="1:69" ht="15">
      <c r="A144" s="133">
        <v>100749957</v>
      </c>
      <c r="B144" s="34">
        <v>12</v>
      </c>
      <c r="C144" s="35">
        <v>12</v>
      </c>
      <c r="D144" s="36">
        <f t="shared" si="55"/>
        <v>1</v>
      </c>
      <c r="E144" s="37">
        <v>0</v>
      </c>
      <c r="F144" s="38">
        <f t="shared" si="56"/>
        <v>0</v>
      </c>
      <c r="G144" s="37">
        <v>16.89</v>
      </c>
      <c r="H144" s="39">
        <f t="shared" si="57"/>
        <v>0.88894736842105271</v>
      </c>
      <c r="I144" s="64">
        <v>12</v>
      </c>
      <c r="J144" s="65">
        <f t="shared" si="58"/>
        <v>1</v>
      </c>
      <c r="K144" s="66">
        <v>0</v>
      </c>
      <c r="L144" s="67">
        <f t="shared" si="59"/>
        <v>0</v>
      </c>
      <c r="M144" s="68">
        <v>18</v>
      </c>
      <c r="N144" s="69">
        <f t="shared" si="60"/>
        <v>0.9</v>
      </c>
      <c r="O144" s="79">
        <v>12</v>
      </c>
      <c r="P144" s="80">
        <f t="shared" si="61"/>
        <v>1</v>
      </c>
      <c r="Q144" s="81">
        <v>11.89</v>
      </c>
      <c r="R144" s="82">
        <f t="shared" si="62"/>
        <v>0.6994117647058824</v>
      </c>
      <c r="S144" s="81">
        <v>0</v>
      </c>
      <c r="T144" s="83">
        <f t="shared" si="63"/>
        <v>0</v>
      </c>
      <c r="U144" s="151">
        <v>12</v>
      </c>
      <c r="V144" s="151">
        <v>12</v>
      </c>
      <c r="W144" s="152">
        <f t="shared" si="32"/>
        <v>1</v>
      </c>
      <c r="X144" s="149">
        <v>0</v>
      </c>
      <c r="Y144" s="149">
        <f t="shared" si="33"/>
        <v>0</v>
      </c>
      <c r="Z144" s="149">
        <v>23.33</v>
      </c>
      <c r="AA144" s="149">
        <f t="shared" si="34"/>
        <v>0.89730769230769225</v>
      </c>
      <c r="AB144" s="160">
        <v>12</v>
      </c>
      <c r="AC144" s="159">
        <f t="shared" si="35"/>
        <v>1</v>
      </c>
      <c r="AD144" s="106">
        <v>0</v>
      </c>
      <c r="AE144" s="106">
        <f t="shared" si="36"/>
        <v>0</v>
      </c>
      <c r="AF144" s="106">
        <v>11</v>
      </c>
      <c r="AG144" s="106">
        <f t="shared" si="37"/>
        <v>0.57894736842105265</v>
      </c>
      <c r="AH144" s="180">
        <v>12</v>
      </c>
      <c r="AI144" s="181">
        <f t="shared" si="38"/>
        <v>1</v>
      </c>
      <c r="AJ144" s="184">
        <v>0</v>
      </c>
      <c r="AK144" s="184">
        <f t="shared" si="39"/>
        <v>0</v>
      </c>
      <c r="AL144" s="184">
        <v>0</v>
      </c>
      <c r="AM144" s="184">
        <f t="shared" si="40"/>
        <v>0</v>
      </c>
      <c r="AN144" s="96">
        <v>0</v>
      </c>
      <c r="AO144" s="97">
        <v>0.98199999999999998</v>
      </c>
      <c r="AP144" s="97">
        <v>0</v>
      </c>
      <c r="AQ144" s="97">
        <v>0.97</v>
      </c>
      <c r="AR144" s="97">
        <v>0.876</v>
      </c>
      <c r="AS144" s="97">
        <v>0</v>
      </c>
      <c r="AT144" s="97">
        <v>0</v>
      </c>
      <c r="AU144" s="97">
        <v>1</v>
      </c>
      <c r="AV144" s="97">
        <v>0</v>
      </c>
      <c r="AW144" s="97">
        <v>0.90999999999999992</v>
      </c>
      <c r="AX144" s="97">
        <v>0</v>
      </c>
      <c r="AY144" s="97">
        <v>0</v>
      </c>
      <c r="AZ144" s="98">
        <v>0.72222222222222221</v>
      </c>
      <c r="BA144" s="98">
        <v>0</v>
      </c>
      <c r="BB144" s="197">
        <f t="shared" si="41"/>
        <v>0.72222222222222221</v>
      </c>
      <c r="BC144" s="198">
        <f t="shared" si="42"/>
        <v>1</v>
      </c>
      <c r="BD144" s="201">
        <f t="shared" si="43"/>
        <v>0.99906327597840749</v>
      </c>
      <c r="BE144" s="202">
        <v>0.66666666666666663</v>
      </c>
      <c r="BF144" s="209">
        <v>1</v>
      </c>
      <c r="BG144" s="210">
        <v>1</v>
      </c>
      <c r="BH144" s="211">
        <v>1</v>
      </c>
      <c r="BI144" s="212">
        <v>1</v>
      </c>
      <c r="BJ144" s="225">
        <v>4.6875</v>
      </c>
      <c r="BK144" s="267">
        <v>4.6875</v>
      </c>
      <c r="BL144" s="226" t="s">
        <v>20</v>
      </c>
      <c r="BM144" s="225">
        <v>4.2833333333333332</v>
      </c>
      <c r="BN144" s="201">
        <v>4.2833333333333332</v>
      </c>
      <c r="BO144" s="224" t="s">
        <v>20</v>
      </c>
      <c r="BP144" s="251">
        <f t="shared" si="44"/>
        <v>88.359915232793526</v>
      </c>
      <c r="BQ144" s="250">
        <f t="shared" si="45"/>
        <v>4</v>
      </c>
    </row>
    <row r="145" spans="1:69" ht="23.25">
      <c r="A145" s="133">
        <v>100750739</v>
      </c>
      <c r="B145" s="34">
        <v>12</v>
      </c>
      <c r="C145" s="35">
        <v>12</v>
      </c>
      <c r="D145" s="36">
        <f t="shared" si="55"/>
        <v>1</v>
      </c>
      <c r="E145" s="37">
        <v>0</v>
      </c>
      <c r="F145" s="38">
        <f t="shared" si="56"/>
        <v>0</v>
      </c>
      <c r="G145" s="37">
        <v>18.329999999999998</v>
      </c>
      <c r="H145" s="39">
        <f t="shared" si="57"/>
        <v>0.96473684210526311</v>
      </c>
      <c r="I145" s="64">
        <v>12</v>
      </c>
      <c r="J145" s="65">
        <f t="shared" si="58"/>
        <v>1</v>
      </c>
      <c r="K145" s="66">
        <v>0</v>
      </c>
      <c r="L145" s="67">
        <f t="shared" si="59"/>
        <v>0</v>
      </c>
      <c r="M145" s="68">
        <v>20</v>
      </c>
      <c r="N145" s="69">
        <f t="shared" si="60"/>
        <v>1</v>
      </c>
      <c r="O145" s="79">
        <v>11.72</v>
      </c>
      <c r="P145" s="80">
        <f t="shared" si="61"/>
        <v>0.97666666666666668</v>
      </c>
      <c r="Q145" s="81">
        <v>0</v>
      </c>
      <c r="R145" s="82">
        <f t="shared" si="62"/>
        <v>0</v>
      </c>
      <c r="S145" s="81">
        <v>28</v>
      </c>
      <c r="T145" s="83">
        <f t="shared" si="63"/>
        <v>0.96551724137931039</v>
      </c>
      <c r="U145" s="151">
        <v>12</v>
      </c>
      <c r="V145" s="151">
        <v>12</v>
      </c>
      <c r="W145" s="152">
        <f t="shared" ref="W145:W208" si="64">SUM(U145:V145)/24</f>
        <v>1</v>
      </c>
      <c r="X145" s="149">
        <v>0</v>
      </c>
      <c r="Y145" s="149">
        <f t="shared" ref="Y145:Y208" si="65">X145/20</f>
        <v>0</v>
      </c>
      <c r="Z145" s="149">
        <v>26</v>
      </c>
      <c r="AA145" s="149">
        <f t="shared" ref="AA145:AA208" si="66">Z145/26</f>
        <v>1</v>
      </c>
      <c r="AB145" s="160">
        <v>12</v>
      </c>
      <c r="AC145" s="159">
        <f t="shared" ref="AC145:AC208" si="67">SUM(AB145)/12</f>
        <v>1</v>
      </c>
      <c r="AD145" s="106">
        <v>0</v>
      </c>
      <c r="AE145" s="106">
        <f t="shared" ref="AE145:AE208" si="68">AD145/14</f>
        <v>0</v>
      </c>
      <c r="AF145" s="106">
        <v>18</v>
      </c>
      <c r="AG145" s="106">
        <f t="shared" ref="AG145:AG208" si="69">AF145/19</f>
        <v>0.94736842105263153</v>
      </c>
      <c r="AH145" s="180">
        <v>12</v>
      </c>
      <c r="AI145" s="181">
        <f t="shared" ref="AI145:AI208" si="70">SUM(AH145)/12</f>
        <v>1</v>
      </c>
      <c r="AJ145" s="184">
        <v>12.67</v>
      </c>
      <c r="AK145" s="184">
        <f t="shared" ref="AK145:AK208" si="71">AJ145/13</f>
        <v>0.97461538461538466</v>
      </c>
      <c r="AL145" s="184">
        <v>0</v>
      </c>
      <c r="AM145" s="184">
        <f t="shared" ref="AM145:AM208" si="72">AL145/20</f>
        <v>0</v>
      </c>
      <c r="AN145" s="96">
        <v>0</v>
      </c>
      <c r="AO145" s="97">
        <v>0.93399999999999994</v>
      </c>
      <c r="AP145" s="97">
        <v>0</v>
      </c>
      <c r="AQ145" s="97">
        <v>0.9880000000000001</v>
      </c>
      <c r="AR145" s="97">
        <v>0</v>
      </c>
      <c r="AS145" s="97">
        <v>1</v>
      </c>
      <c r="AT145" s="97">
        <v>0</v>
      </c>
      <c r="AU145" s="97">
        <v>0.99</v>
      </c>
      <c r="AV145" s="97">
        <v>0</v>
      </c>
      <c r="AW145" s="97">
        <v>0.88000000000000012</v>
      </c>
      <c r="AX145" s="97">
        <v>1</v>
      </c>
      <c r="AY145" s="97">
        <v>0</v>
      </c>
      <c r="AZ145" s="98">
        <v>1</v>
      </c>
      <c r="BA145" s="98">
        <v>0.85526315789473684</v>
      </c>
      <c r="BB145" s="197">
        <f t="shared" ref="BB145:BB208" si="73">IF((AZ145+BA145*1/3)&gt;1,1,AZ145+BA145*1/3)</f>
        <v>1</v>
      </c>
      <c r="BC145" s="198">
        <f t="shared" ref="BC145:BC208" si="74">SUM(B145:C145,I145,O145,U145:V145,AB145,AH145)/(8*12)</f>
        <v>0.99708333333333332</v>
      </c>
      <c r="BD145" s="201">
        <f t="shared" ref="BD145:BD208" si="75">(((E145+BF145*4)/15+K145/16+(Q145+BG145*3)/20+X145/20+AD145/14+(AJ145+BH145*3+BI145*3)/19)/6)*3/4+(AN145+AR145+AP145+AT145+AV145+AX145)/(6)*1/4+((G145/19+M145/20+S145/29+Z145/26+AF145/19+AL145/20)/(6)*3/4+(AO145+AQ145+AS145+AU145+AW145+AY145)/(6)*1/4)*0.35/0.25</f>
        <v>1.3496962189957651</v>
      </c>
      <c r="BE145" s="202">
        <v>1</v>
      </c>
      <c r="BF145" s="209">
        <v>1</v>
      </c>
      <c r="BG145" s="210">
        <v>1</v>
      </c>
      <c r="BH145" s="211">
        <v>1</v>
      </c>
      <c r="BI145" s="212">
        <v>1</v>
      </c>
      <c r="BJ145" s="225">
        <v>4.5416666666666661</v>
      </c>
      <c r="BK145" s="268">
        <v>5</v>
      </c>
      <c r="BL145" s="226" t="s">
        <v>47</v>
      </c>
      <c r="BM145" s="225">
        <v>4.6000000000000005</v>
      </c>
      <c r="BN145" s="227">
        <v>5</v>
      </c>
      <c r="BO145" s="224" t="s">
        <v>49</v>
      </c>
      <c r="BP145" s="251">
        <f t="shared" ref="BP145:BP208" si="76">IF(AND(BK145&gt;0,BN145&gt;0),15*BB145+10*BC145+25*BD145+10*BE145+40*AVERAGE(BK145,BN145)/5,"*")</f>
        <v>108.71323880822746</v>
      </c>
      <c r="BQ145" s="250">
        <f t="shared" ref="BQ145:BQ208" si="77">IF(BP145="*","*",IF(BP145&gt;=$AC$224,5,IF(BP145&gt;=$AC$225,4,IF(BP145&gt;=$AC$226,3,IF(BP145&gt;=$AC$227,2,IF(BP145&gt;=$AC$228,1,IF(BP145&gt;=0,0,"*")))))))</f>
        <v>5</v>
      </c>
    </row>
    <row r="146" spans="1:69" ht="23.25">
      <c r="A146" s="133">
        <v>100750865</v>
      </c>
      <c r="B146" s="34">
        <v>12</v>
      </c>
      <c r="C146" s="35">
        <v>12</v>
      </c>
      <c r="D146" s="36">
        <f t="shared" ref="D146:D178" si="78">SUM(B146:C146)/24</f>
        <v>1</v>
      </c>
      <c r="E146" s="37">
        <v>0</v>
      </c>
      <c r="F146" s="38">
        <f t="shared" ref="F146:F178" si="79">E146/11</f>
        <v>0</v>
      </c>
      <c r="G146" s="37">
        <v>18.329999999999998</v>
      </c>
      <c r="H146" s="39">
        <f t="shared" ref="H146:H178" si="80">G146/19</f>
        <v>0.96473684210526311</v>
      </c>
      <c r="I146" s="64">
        <v>12</v>
      </c>
      <c r="J146" s="65">
        <f t="shared" ref="J146:J178" si="81">SUM(I146)/12</f>
        <v>1</v>
      </c>
      <c r="K146" s="66">
        <v>0</v>
      </c>
      <c r="L146" s="67">
        <f t="shared" ref="L146:L178" si="82">K146/16</f>
        <v>0</v>
      </c>
      <c r="M146" s="68">
        <v>20</v>
      </c>
      <c r="N146" s="69">
        <f t="shared" ref="N146:N178" si="83">M146/20</f>
        <v>1</v>
      </c>
      <c r="O146" s="79">
        <v>12</v>
      </c>
      <c r="P146" s="80">
        <f t="shared" ref="P146:P178" si="84">SUM(O146)/12</f>
        <v>1</v>
      </c>
      <c r="Q146" s="81">
        <v>17</v>
      </c>
      <c r="R146" s="82">
        <f t="shared" ref="R146:R178" si="85">Q146/17</f>
        <v>1</v>
      </c>
      <c r="S146" s="81">
        <v>0</v>
      </c>
      <c r="T146" s="83">
        <f t="shared" ref="T146:T178" si="86">S146/29</f>
        <v>0</v>
      </c>
      <c r="U146" s="151">
        <v>12</v>
      </c>
      <c r="V146" s="151">
        <v>12</v>
      </c>
      <c r="W146" s="152">
        <f t="shared" si="64"/>
        <v>1</v>
      </c>
      <c r="X146" s="149">
        <v>20</v>
      </c>
      <c r="Y146" s="149">
        <f t="shared" si="65"/>
        <v>1</v>
      </c>
      <c r="Z146" s="149">
        <v>0</v>
      </c>
      <c r="AA146" s="149">
        <f t="shared" si="66"/>
        <v>0</v>
      </c>
      <c r="AB146" s="160">
        <v>12</v>
      </c>
      <c r="AC146" s="159">
        <f t="shared" si="67"/>
        <v>1</v>
      </c>
      <c r="AD146" s="106">
        <v>0</v>
      </c>
      <c r="AE146" s="106">
        <f t="shared" si="68"/>
        <v>0</v>
      </c>
      <c r="AF146" s="106">
        <v>19</v>
      </c>
      <c r="AG146" s="106">
        <f t="shared" si="69"/>
        <v>1</v>
      </c>
      <c r="AH146" s="180">
        <v>12</v>
      </c>
      <c r="AI146" s="181">
        <f t="shared" si="70"/>
        <v>1</v>
      </c>
      <c r="AJ146" s="184">
        <v>0</v>
      </c>
      <c r="AK146" s="184">
        <f t="shared" si="71"/>
        <v>0</v>
      </c>
      <c r="AL146" s="184">
        <v>18.670000000000002</v>
      </c>
      <c r="AM146" s="184">
        <f t="shared" si="72"/>
        <v>0.93350000000000011</v>
      </c>
      <c r="AN146" s="96">
        <v>0</v>
      </c>
      <c r="AO146" s="97">
        <v>0.9880000000000001</v>
      </c>
      <c r="AP146" s="97">
        <v>0</v>
      </c>
      <c r="AQ146" s="97">
        <v>0.97799999999999998</v>
      </c>
      <c r="AR146" s="97">
        <v>1</v>
      </c>
      <c r="AS146" s="97">
        <v>0</v>
      </c>
      <c r="AT146" s="97">
        <v>1</v>
      </c>
      <c r="AU146" s="97">
        <v>0</v>
      </c>
      <c r="AV146" s="97">
        <v>0</v>
      </c>
      <c r="AW146" s="97">
        <v>0.93</v>
      </c>
      <c r="AX146" s="97">
        <v>0</v>
      </c>
      <c r="AY146" s="97">
        <v>0.99333333333333329</v>
      </c>
      <c r="AZ146" s="98">
        <v>0.88888888888888884</v>
      </c>
      <c r="BA146" s="98">
        <v>0.34210526315789475</v>
      </c>
      <c r="BB146" s="197">
        <f t="shared" si="73"/>
        <v>1</v>
      </c>
      <c r="BC146" s="198">
        <f t="shared" si="74"/>
        <v>1</v>
      </c>
      <c r="BD146" s="201">
        <f t="shared" si="75"/>
        <v>1.3152095760233917</v>
      </c>
      <c r="BE146" s="202">
        <v>0.83333333333333326</v>
      </c>
      <c r="BF146" s="209">
        <v>1</v>
      </c>
      <c r="BG146" s="210">
        <v>1</v>
      </c>
      <c r="BH146" s="211">
        <v>1</v>
      </c>
      <c r="BI146" s="212">
        <v>1</v>
      </c>
      <c r="BJ146" s="225">
        <v>4.7708333333333339</v>
      </c>
      <c r="BK146" s="268">
        <v>5</v>
      </c>
      <c r="BL146" s="226" t="s">
        <v>49</v>
      </c>
      <c r="BM146" s="225">
        <v>4.7833333333333341</v>
      </c>
      <c r="BN146" s="201">
        <v>4.7833333333333341</v>
      </c>
      <c r="BO146" s="224" t="s">
        <v>20</v>
      </c>
      <c r="BP146" s="251">
        <f t="shared" si="76"/>
        <v>105.34690606725147</v>
      </c>
      <c r="BQ146" s="250">
        <f t="shared" si="77"/>
        <v>5</v>
      </c>
    </row>
    <row r="147" spans="1:69" ht="23.25">
      <c r="A147" s="133">
        <v>100753231</v>
      </c>
      <c r="B147" s="34">
        <v>12</v>
      </c>
      <c r="C147" s="35">
        <v>12</v>
      </c>
      <c r="D147" s="36">
        <f t="shared" si="78"/>
        <v>1</v>
      </c>
      <c r="E147" s="37">
        <v>0</v>
      </c>
      <c r="F147" s="38">
        <f t="shared" si="79"/>
        <v>0</v>
      </c>
      <c r="G147" s="37">
        <v>16.670000000000002</v>
      </c>
      <c r="H147" s="39">
        <f t="shared" si="80"/>
        <v>0.87736842105263169</v>
      </c>
      <c r="I147" s="64">
        <v>12</v>
      </c>
      <c r="J147" s="65">
        <f t="shared" si="81"/>
        <v>1</v>
      </c>
      <c r="K147" s="66">
        <v>0</v>
      </c>
      <c r="L147" s="67">
        <f t="shared" si="82"/>
        <v>0</v>
      </c>
      <c r="M147" s="68">
        <v>19</v>
      </c>
      <c r="N147" s="69">
        <f t="shared" si="83"/>
        <v>0.95</v>
      </c>
      <c r="O147" s="79">
        <v>12</v>
      </c>
      <c r="P147" s="80">
        <f t="shared" si="84"/>
        <v>1</v>
      </c>
      <c r="Q147" s="81">
        <v>15</v>
      </c>
      <c r="R147" s="82">
        <f t="shared" si="85"/>
        <v>0.88235294117647056</v>
      </c>
      <c r="S147" s="81">
        <v>0</v>
      </c>
      <c r="T147" s="83">
        <f t="shared" si="86"/>
        <v>0</v>
      </c>
      <c r="U147" s="151">
        <v>12</v>
      </c>
      <c r="V147" s="151" t="s">
        <v>0</v>
      </c>
      <c r="W147" s="152">
        <f t="shared" si="64"/>
        <v>0.5</v>
      </c>
      <c r="X147" s="149">
        <v>18.670000000000002</v>
      </c>
      <c r="Y147" s="149">
        <f t="shared" si="65"/>
        <v>0.93350000000000011</v>
      </c>
      <c r="Z147" s="149">
        <v>0</v>
      </c>
      <c r="AA147" s="149">
        <f t="shared" si="66"/>
        <v>0</v>
      </c>
      <c r="AB147" s="160">
        <v>12</v>
      </c>
      <c r="AC147" s="159">
        <f t="shared" si="67"/>
        <v>1</v>
      </c>
      <c r="AD147" s="106">
        <v>12</v>
      </c>
      <c r="AE147" s="106">
        <f t="shared" si="68"/>
        <v>0.8571428571428571</v>
      </c>
      <c r="AF147" s="106">
        <v>0</v>
      </c>
      <c r="AG147" s="106">
        <f t="shared" si="69"/>
        <v>0</v>
      </c>
      <c r="AH147" s="180">
        <v>12</v>
      </c>
      <c r="AI147" s="181">
        <f t="shared" si="70"/>
        <v>1</v>
      </c>
      <c r="AJ147" s="184">
        <v>0</v>
      </c>
      <c r="AK147" s="184">
        <f t="shared" si="71"/>
        <v>0</v>
      </c>
      <c r="AL147" s="184">
        <v>18</v>
      </c>
      <c r="AM147" s="184">
        <f t="shared" si="72"/>
        <v>0.9</v>
      </c>
      <c r="AN147" s="96">
        <v>0</v>
      </c>
      <c r="AO147" s="97">
        <v>0.94399999999999995</v>
      </c>
      <c r="AP147" s="97">
        <v>0</v>
      </c>
      <c r="AQ147" s="97">
        <v>0.95</v>
      </c>
      <c r="AR147" s="97">
        <v>1</v>
      </c>
      <c r="AS147" s="97">
        <v>0</v>
      </c>
      <c r="AT147" s="97">
        <v>1</v>
      </c>
      <c r="AU147" s="97">
        <v>0</v>
      </c>
      <c r="AV147" s="97">
        <v>0.98750000000000004</v>
      </c>
      <c r="AW147" s="97">
        <v>0</v>
      </c>
      <c r="AX147" s="97">
        <v>0</v>
      </c>
      <c r="AY147" s="97">
        <v>1</v>
      </c>
      <c r="AZ147" s="98">
        <v>1</v>
      </c>
      <c r="BA147" s="98">
        <v>0.21052631578947367</v>
      </c>
      <c r="BB147" s="197">
        <f t="shared" si="73"/>
        <v>1</v>
      </c>
      <c r="BC147" s="198">
        <f t="shared" si="74"/>
        <v>0.875</v>
      </c>
      <c r="BD147" s="201">
        <f t="shared" si="75"/>
        <v>1.1797226817042605</v>
      </c>
      <c r="BE147" s="202">
        <v>1</v>
      </c>
      <c r="BF147" s="209">
        <v>1</v>
      </c>
      <c r="BG147" s="210">
        <v>1</v>
      </c>
      <c r="BH147" s="211">
        <v>1</v>
      </c>
      <c r="BI147" s="212">
        <v>1</v>
      </c>
      <c r="BJ147" s="225">
        <v>4</v>
      </c>
      <c r="BK147" s="268">
        <v>5</v>
      </c>
      <c r="BL147" s="226" t="s">
        <v>47</v>
      </c>
      <c r="BM147" s="225">
        <v>4.5166666666666666</v>
      </c>
      <c r="BN147" s="201">
        <v>4.5166666666666666</v>
      </c>
      <c r="BO147" s="224" t="s">
        <v>20</v>
      </c>
      <c r="BP147" s="251">
        <f t="shared" si="76"/>
        <v>101.30973370927317</v>
      </c>
      <c r="BQ147" s="250">
        <f t="shared" si="77"/>
        <v>5</v>
      </c>
    </row>
    <row r="148" spans="1:69" ht="15">
      <c r="A148" s="133">
        <v>100754450</v>
      </c>
      <c r="B148" s="34" t="s">
        <v>0</v>
      </c>
      <c r="C148" s="35" t="s">
        <v>0</v>
      </c>
      <c r="D148" s="36">
        <f t="shared" si="78"/>
        <v>0</v>
      </c>
      <c r="E148" s="37">
        <v>0</v>
      </c>
      <c r="F148" s="38">
        <f t="shared" si="79"/>
        <v>0</v>
      </c>
      <c r="G148" s="37">
        <v>0</v>
      </c>
      <c r="H148" s="39">
        <f t="shared" si="80"/>
        <v>0</v>
      </c>
      <c r="I148" s="64" t="s">
        <v>0</v>
      </c>
      <c r="J148" s="65">
        <f t="shared" si="81"/>
        <v>0</v>
      </c>
      <c r="K148" s="66">
        <v>0</v>
      </c>
      <c r="L148" s="67">
        <f t="shared" si="82"/>
        <v>0</v>
      </c>
      <c r="M148" s="68">
        <v>0</v>
      </c>
      <c r="N148" s="69">
        <f t="shared" si="83"/>
        <v>0</v>
      </c>
      <c r="O148" s="79" t="s">
        <v>0</v>
      </c>
      <c r="P148" s="80">
        <f t="shared" si="84"/>
        <v>0</v>
      </c>
      <c r="Q148" s="81">
        <v>0</v>
      </c>
      <c r="R148" s="82">
        <f t="shared" si="85"/>
        <v>0</v>
      </c>
      <c r="S148" s="81">
        <v>0</v>
      </c>
      <c r="T148" s="83">
        <f t="shared" si="86"/>
        <v>0</v>
      </c>
      <c r="U148" s="151" t="s">
        <v>0</v>
      </c>
      <c r="V148" s="151" t="s">
        <v>0</v>
      </c>
      <c r="W148" s="152">
        <f t="shared" si="64"/>
        <v>0</v>
      </c>
      <c r="X148" s="149">
        <v>0</v>
      </c>
      <c r="Y148" s="149">
        <f t="shared" si="65"/>
        <v>0</v>
      </c>
      <c r="Z148" s="149">
        <v>0</v>
      </c>
      <c r="AA148" s="149">
        <f t="shared" si="66"/>
        <v>0</v>
      </c>
      <c r="AB148" s="160" t="s">
        <v>0</v>
      </c>
      <c r="AC148" s="159">
        <f t="shared" si="67"/>
        <v>0</v>
      </c>
      <c r="AD148" s="106">
        <v>0</v>
      </c>
      <c r="AE148" s="106">
        <f t="shared" si="68"/>
        <v>0</v>
      </c>
      <c r="AF148" s="106">
        <v>0</v>
      </c>
      <c r="AG148" s="106">
        <f t="shared" si="69"/>
        <v>0</v>
      </c>
      <c r="AH148" s="180" t="s">
        <v>0</v>
      </c>
      <c r="AI148" s="181">
        <f t="shared" si="70"/>
        <v>0</v>
      </c>
      <c r="AJ148" s="184">
        <v>0</v>
      </c>
      <c r="AK148" s="184">
        <f t="shared" si="71"/>
        <v>0</v>
      </c>
      <c r="AL148" s="184">
        <v>0</v>
      </c>
      <c r="AM148" s="184">
        <f t="shared" si="72"/>
        <v>0</v>
      </c>
      <c r="AN148" s="96">
        <v>0</v>
      </c>
      <c r="AO148" s="97">
        <v>0</v>
      </c>
      <c r="AP148" s="97">
        <v>0</v>
      </c>
      <c r="AQ148" s="97">
        <v>0</v>
      </c>
      <c r="AR148" s="97">
        <v>0</v>
      </c>
      <c r="AS148" s="97">
        <v>0</v>
      </c>
      <c r="AT148" s="97">
        <v>0</v>
      </c>
      <c r="AU148" s="97">
        <v>0</v>
      </c>
      <c r="AV148" s="97">
        <v>0</v>
      </c>
      <c r="AW148" s="97">
        <v>0</v>
      </c>
      <c r="AX148" s="97">
        <v>0</v>
      </c>
      <c r="AY148" s="97">
        <v>0</v>
      </c>
      <c r="AZ148" s="98">
        <v>0</v>
      </c>
      <c r="BA148" s="98">
        <v>0</v>
      </c>
      <c r="BB148" s="197">
        <f t="shared" si="73"/>
        <v>0</v>
      </c>
      <c r="BC148" s="198">
        <f t="shared" si="74"/>
        <v>0</v>
      </c>
      <c r="BD148" s="201">
        <f t="shared" si="75"/>
        <v>0</v>
      </c>
      <c r="BE148" s="202">
        <v>0</v>
      </c>
      <c r="BF148" s="209"/>
      <c r="BG148" s="210"/>
      <c r="BH148" s="211"/>
      <c r="BI148" s="212"/>
      <c r="BJ148" s="225"/>
      <c r="BK148" s="267"/>
      <c r="BL148" s="226" t="s">
        <v>20</v>
      </c>
      <c r="BM148" s="225"/>
      <c r="BN148" s="201"/>
      <c r="BO148" s="224" t="s">
        <v>20</v>
      </c>
      <c r="BP148" s="251" t="str">
        <f t="shared" si="76"/>
        <v>*</v>
      </c>
      <c r="BQ148" s="250" t="str">
        <f t="shared" si="77"/>
        <v>*</v>
      </c>
    </row>
    <row r="149" spans="1:69" ht="23.25">
      <c r="A149" s="133">
        <v>100755352</v>
      </c>
      <c r="B149" s="34">
        <v>12</v>
      </c>
      <c r="C149" s="35">
        <v>11.63</v>
      </c>
      <c r="D149" s="36">
        <f t="shared" si="78"/>
        <v>0.98458333333333348</v>
      </c>
      <c r="E149" s="37">
        <v>10.67</v>
      </c>
      <c r="F149" s="38">
        <f t="shared" si="79"/>
        <v>0.97</v>
      </c>
      <c r="G149" s="37">
        <v>0</v>
      </c>
      <c r="H149" s="39">
        <f t="shared" si="80"/>
        <v>0</v>
      </c>
      <c r="I149" s="64">
        <v>12</v>
      </c>
      <c r="J149" s="65">
        <f t="shared" si="81"/>
        <v>1</v>
      </c>
      <c r="K149" s="66">
        <v>0</v>
      </c>
      <c r="L149" s="67">
        <f t="shared" si="82"/>
        <v>0</v>
      </c>
      <c r="M149" s="68">
        <v>18</v>
      </c>
      <c r="N149" s="69">
        <f t="shared" si="83"/>
        <v>0.9</v>
      </c>
      <c r="O149" s="79">
        <v>12</v>
      </c>
      <c r="P149" s="80">
        <f t="shared" si="84"/>
        <v>1</v>
      </c>
      <c r="Q149" s="81">
        <v>0</v>
      </c>
      <c r="R149" s="82">
        <f t="shared" si="85"/>
        <v>0</v>
      </c>
      <c r="S149" s="81">
        <v>21</v>
      </c>
      <c r="T149" s="83">
        <f t="shared" si="86"/>
        <v>0.72413793103448276</v>
      </c>
      <c r="U149" s="151">
        <v>12</v>
      </c>
      <c r="V149" s="151">
        <v>12</v>
      </c>
      <c r="W149" s="152">
        <f t="shared" si="64"/>
        <v>1</v>
      </c>
      <c r="X149" s="149">
        <v>0</v>
      </c>
      <c r="Y149" s="149">
        <f t="shared" si="65"/>
        <v>0</v>
      </c>
      <c r="Z149" s="149">
        <v>25.67</v>
      </c>
      <c r="AA149" s="149">
        <f t="shared" si="66"/>
        <v>0.98730769230769233</v>
      </c>
      <c r="AB149" s="160">
        <v>12</v>
      </c>
      <c r="AC149" s="159">
        <f t="shared" si="67"/>
        <v>1</v>
      </c>
      <c r="AD149" s="106">
        <v>0</v>
      </c>
      <c r="AE149" s="106">
        <f t="shared" si="68"/>
        <v>0</v>
      </c>
      <c r="AF149" s="106">
        <v>17.329999999999998</v>
      </c>
      <c r="AG149" s="106">
        <f t="shared" si="69"/>
        <v>0.91210526315789464</v>
      </c>
      <c r="AH149" s="180">
        <v>12</v>
      </c>
      <c r="AI149" s="181">
        <f t="shared" si="70"/>
        <v>1</v>
      </c>
      <c r="AJ149" s="184">
        <v>0</v>
      </c>
      <c r="AK149" s="184">
        <f t="shared" si="71"/>
        <v>0</v>
      </c>
      <c r="AL149" s="184">
        <v>20</v>
      </c>
      <c r="AM149" s="184">
        <f t="shared" si="72"/>
        <v>1</v>
      </c>
      <c r="AN149" s="96">
        <v>1</v>
      </c>
      <c r="AO149" s="97">
        <v>0</v>
      </c>
      <c r="AP149" s="97">
        <v>0</v>
      </c>
      <c r="AQ149" s="97">
        <v>0.96799999999999997</v>
      </c>
      <c r="AR149" s="97">
        <v>0</v>
      </c>
      <c r="AS149" s="97">
        <v>0</v>
      </c>
      <c r="AT149" s="97">
        <v>0</v>
      </c>
      <c r="AU149" s="97">
        <v>0.98571428571428577</v>
      </c>
      <c r="AV149" s="97">
        <v>0</v>
      </c>
      <c r="AW149" s="97">
        <v>1</v>
      </c>
      <c r="AX149" s="97">
        <v>0</v>
      </c>
      <c r="AY149" s="97">
        <v>0.98833333333333329</v>
      </c>
      <c r="AZ149" s="98">
        <v>1</v>
      </c>
      <c r="BA149" s="98">
        <v>2.6315789473684209E-2</v>
      </c>
      <c r="BB149" s="197">
        <f t="shared" si="73"/>
        <v>1</v>
      </c>
      <c r="BC149" s="198">
        <f t="shared" si="74"/>
        <v>0.99614583333333329</v>
      </c>
      <c r="BD149" s="201">
        <f t="shared" si="75"/>
        <v>1.2437145337924829</v>
      </c>
      <c r="BE149" s="202">
        <v>0.33333333333333331</v>
      </c>
      <c r="BF149" s="209">
        <v>1</v>
      </c>
      <c r="BG149" s="210">
        <v>1</v>
      </c>
      <c r="BH149" s="211">
        <v>1</v>
      </c>
      <c r="BI149" s="212">
        <v>1</v>
      </c>
      <c r="BJ149" s="225">
        <v>3.2708333333333335</v>
      </c>
      <c r="BK149" s="268">
        <v>4.2708333333333339</v>
      </c>
      <c r="BL149" s="226" t="s">
        <v>47</v>
      </c>
      <c r="BM149" s="225">
        <v>4.4833333333333325</v>
      </c>
      <c r="BN149" s="227">
        <v>4.9833333333333325</v>
      </c>
      <c r="BO149" s="224" t="s">
        <v>49</v>
      </c>
      <c r="BP149" s="251">
        <f t="shared" si="76"/>
        <v>96.404321678145408</v>
      </c>
      <c r="BQ149" s="250">
        <f t="shared" si="77"/>
        <v>5</v>
      </c>
    </row>
    <row r="150" spans="1:69" ht="23.25">
      <c r="A150" s="133">
        <v>100755734</v>
      </c>
      <c r="B150" s="34">
        <v>12</v>
      </c>
      <c r="C150" s="35">
        <v>11.26</v>
      </c>
      <c r="D150" s="36">
        <f t="shared" si="78"/>
        <v>0.96916666666666662</v>
      </c>
      <c r="E150" s="37">
        <v>10.5</v>
      </c>
      <c r="F150" s="38">
        <f t="shared" si="79"/>
        <v>0.95454545454545459</v>
      </c>
      <c r="G150" s="37">
        <v>0</v>
      </c>
      <c r="H150" s="39">
        <f t="shared" si="80"/>
        <v>0</v>
      </c>
      <c r="I150" s="64">
        <v>12</v>
      </c>
      <c r="J150" s="65">
        <f t="shared" si="81"/>
        <v>1</v>
      </c>
      <c r="K150" s="66">
        <v>0</v>
      </c>
      <c r="L150" s="67">
        <f t="shared" si="82"/>
        <v>0</v>
      </c>
      <c r="M150" s="68">
        <v>19.670000000000002</v>
      </c>
      <c r="N150" s="69">
        <f t="shared" si="83"/>
        <v>0.98350000000000004</v>
      </c>
      <c r="O150" s="79">
        <v>12</v>
      </c>
      <c r="P150" s="80">
        <f t="shared" si="84"/>
        <v>1</v>
      </c>
      <c r="Q150" s="81">
        <v>17</v>
      </c>
      <c r="R150" s="82">
        <f t="shared" si="85"/>
        <v>1</v>
      </c>
      <c r="S150" s="81">
        <v>0</v>
      </c>
      <c r="T150" s="83">
        <f t="shared" si="86"/>
        <v>0</v>
      </c>
      <c r="U150" s="151">
        <v>12</v>
      </c>
      <c r="V150" s="151">
        <v>12</v>
      </c>
      <c r="W150" s="152">
        <f t="shared" si="64"/>
        <v>1</v>
      </c>
      <c r="X150" s="149">
        <v>0</v>
      </c>
      <c r="Y150" s="149">
        <f t="shared" si="65"/>
        <v>0</v>
      </c>
      <c r="Z150" s="149">
        <v>23</v>
      </c>
      <c r="AA150" s="149">
        <f t="shared" si="66"/>
        <v>0.88461538461538458</v>
      </c>
      <c r="AB150" s="160">
        <v>12</v>
      </c>
      <c r="AC150" s="159">
        <f t="shared" si="67"/>
        <v>1</v>
      </c>
      <c r="AD150" s="106">
        <v>0</v>
      </c>
      <c r="AE150" s="106">
        <f t="shared" si="68"/>
        <v>0</v>
      </c>
      <c r="AF150" s="106">
        <v>18.329999999999998</v>
      </c>
      <c r="AG150" s="106">
        <f t="shared" si="69"/>
        <v>0.96473684210526311</v>
      </c>
      <c r="AH150" s="180">
        <v>12</v>
      </c>
      <c r="AI150" s="181">
        <f t="shared" si="70"/>
        <v>1</v>
      </c>
      <c r="AJ150" s="184">
        <v>11.33</v>
      </c>
      <c r="AK150" s="184">
        <f t="shared" si="71"/>
        <v>0.8715384615384616</v>
      </c>
      <c r="AL150" s="184">
        <v>0</v>
      </c>
      <c r="AM150" s="184">
        <f t="shared" si="72"/>
        <v>0</v>
      </c>
      <c r="AN150" s="96">
        <v>0.84250000000000003</v>
      </c>
      <c r="AO150" s="97">
        <v>0</v>
      </c>
      <c r="AP150" s="97">
        <v>0</v>
      </c>
      <c r="AQ150" s="97">
        <v>0.95799999999999996</v>
      </c>
      <c r="AR150" s="97">
        <v>0.97599999999999998</v>
      </c>
      <c r="AS150" s="97">
        <v>0</v>
      </c>
      <c r="AT150" s="97">
        <v>0</v>
      </c>
      <c r="AU150" s="97">
        <v>0.98428571428571421</v>
      </c>
      <c r="AV150" s="97">
        <v>0</v>
      </c>
      <c r="AW150" s="97">
        <v>0.89200000000000002</v>
      </c>
      <c r="AX150" s="97">
        <v>1</v>
      </c>
      <c r="AY150" s="97">
        <v>0</v>
      </c>
      <c r="AZ150" s="98">
        <v>0.97222222222222221</v>
      </c>
      <c r="BA150" s="98">
        <v>0</v>
      </c>
      <c r="BB150" s="197">
        <f t="shared" si="73"/>
        <v>0.97222222222222221</v>
      </c>
      <c r="BC150" s="198">
        <f t="shared" si="74"/>
        <v>0.99229166666666657</v>
      </c>
      <c r="BD150" s="201">
        <f t="shared" si="75"/>
        <v>1.1383664642375169</v>
      </c>
      <c r="BE150" s="202">
        <v>0.66666666666666663</v>
      </c>
      <c r="BF150" s="209">
        <v>1</v>
      </c>
      <c r="BG150" s="210">
        <v>1</v>
      </c>
      <c r="BH150" s="211">
        <v>1</v>
      </c>
      <c r="BI150" s="212">
        <v>1</v>
      </c>
      <c r="BJ150" s="225">
        <v>3.9791666666666665</v>
      </c>
      <c r="BK150" s="268">
        <v>4.9791666666666661</v>
      </c>
      <c r="BL150" s="224" t="s">
        <v>47</v>
      </c>
      <c r="BM150" s="225">
        <v>4.7833333333333341</v>
      </c>
      <c r="BN150" s="201">
        <v>4.7833333333333341</v>
      </c>
      <c r="BO150" s="224" t="s">
        <v>20</v>
      </c>
      <c r="BP150" s="251">
        <f t="shared" si="76"/>
        <v>98.682078272604585</v>
      </c>
      <c r="BQ150" s="250">
        <f t="shared" si="77"/>
        <v>5</v>
      </c>
    </row>
    <row r="151" spans="1:69" ht="34.5">
      <c r="A151" s="133">
        <v>100758469</v>
      </c>
      <c r="B151" s="34">
        <v>8.33</v>
      </c>
      <c r="C151" s="35">
        <v>11.26</v>
      </c>
      <c r="D151" s="36">
        <f t="shared" si="78"/>
        <v>0.81625000000000003</v>
      </c>
      <c r="E151" s="37">
        <v>3.89</v>
      </c>
      <c r="F151" s="38">
        <f t="shared" si="79"/>
        <v>0.35363636363636364</v>
      </c>
      <c r="G151" s="37">
        <v>0</v>
      </c>
      <c r="H151" s="39">
        <f t="shared" si="80"/>
        <v>0</v>
      </c>
      <c r="I151" s="64">
        <v>10</v>
      </c>
      <c r="J151" s="65">
        <f t="shared" si="81"/>
        <v>0.83333333333333337</v>
      </c>
      <c r="K151" s="66">
        <v>13</v>
      </c>
      <c r="L151" s="67">
        <f t="shared" si="82"/>
        <v>0.8125</v>
      </c>
      <c r="M151" s="68">
        <v>0</v>
      </c>
      <c r="N151" s="69">
        <f t="shared" si="83"/>
        <v>0</v>
      </c>
      <c r="O151" s="79">
        <v>11.72</v>
      </c>
      <c r="P151" s="80">
        <f t="shared" si="84"/>
        <v>0.97666666666666668</v>
      </c>
      <c r="Q151" s="81">
        <v>9</v>
      </c>
      <c r="R151" s="82">
        <f t="shared" si="85"/>
        <v>0.52941176470588236</v>
      </c>
      <c r="S151" s="81">
        <v>0</v>
      </c>
      <c r="T151" s="83">
        <f t="shared" si="86"/>
        <v>0</v>
      </c>
      <c r="U151" s="151">
        <v>10</v>
      </c>
      <c r="V151" s="151">
        <v>9.0500000000000007</v>
      </c>
      <c r="W151" s="152">
        <f t="shared" si="64"/>
        <v>0.79375000000000007</v>
      </c>
      <c r="X151" s="149">
        <v>0</v>
      </c>
      <c r="Y151" s="149">
        <f t="shared" si="65"/>
        <v>0</v>
      </c>
      <c r="Z151" s="149">
        <v>14.88</v>
      </c>
      <c r="AA151" s="149">
        <f t="shared" si="66"/>
        <v>0.5723076923076923</v>
      </c>
      <c r="AB151" s="160">
        <v>11.2</v>
      </c>
      <c r="AC151" s="159">
        <f t="shared" si="67"/>
        <v>0.93333333333333324</v>
      </c>
      <c r="AD151" s="106">
        <v>5.67</v>
      </c>
      <c r="AE151" s="106">
        <f t="shared" si="68"/>
        <v>0.40499999999999997</v>
      </c>
      <c r="AF151" s="106">
        <v>0</v>
      </c>
      <c r="AG151" s="106">
        <f t="shared" si="69"/>
        <v>0</v>
      </c>
      <c r="AH151" s="180">
        <v>12</v>
      </c>
      <c r="AI151" s="181">
        <f t="shared" si="70"/>
        <v>1</v>
      </c>
      <c r="AJ151" s="184">
        <v>12</v>
      </c>
      <c r="AK151" s="184">
        <f t="shared" si="71"/>
        <v>0.92307692307692313</v>
      </c>
      <c r="AL151" s="184">
        <v>0</v>
      </c>
      <c r="AM151" s="184">
        <f t="shared" si="72"/>
        <v>0</v>
      </c>
      <c r="AN151" s="96">
        <v>0.84499999999999997</v>
      </c>
      <c r="AO151" s="97">
        <v>0</v>
      </c>
      <c r="AP151" s="97">
        <v>0.96750000000000003</v>
      </c>
      <c r="AQ151" s="97">
        <v>0</v>
      </c>
      <c r="AR151" s="97">
        <v>0.83599999999999997</v>
      </c>
      <c r="AS151" s="97">
        <v>0</v>
      </c>
      <c r="AT151" s="97">
        <v>0</v>
      </c>
      <c r="AU151" s="97">
        <v>0.93571428571428572</v>
      </c>
      <c r="AV151" s="97">
        <v>0.83</v>
      </c>
      <c r="AW151" s="97">
        <v>0</v>
      </c>
      <c r="AX151" s="97">
        <v>0.96</v>
      </c>
      <c r="AY151" s="97">
        <v>0</v>
      </c>
      <c r="AZ151" s="98">
        <v>1</v>
      </c>
      <c r="BA151" s="98">
        <v>0.97368421052631582</v>
      </c>
      <c r="BB151" s="197">
        <f t="shared" si="73"/>
        <v>1</v>
      </c>
      <c r="BC151" s="198">
        <f t="shared" si="74"/>
        <v>0.87041666666666673</v>
      </c>
      <c r="BD151" s="201">
        <f t="shared" si="75"/>
        <v>0.75103323211875828</v>
      </c>
      <c r="BE151" s="202">
        <v>0.66666666666666663</v>
      </c>
      <c r="BF151" s="209">
        <v>1</v>
      </c>
      <c r="BG151" s="210">
        <v>1</v>
      </c>
      <c r="BH151" s="211">
        <v>1</v>
      </c>
      <c r="BI151" s="212">
        <v>1</v>
      </c>
      <c r="BJ151" s="225">
        <v>4.6875</v>
      </c>
      <c r="BK151" s="268">
        <v>4.1875</v>
      </c>
      <c r="BL151" s="226" t="s">
        <v>48</v>
      </c>
      <c r="BM151" s="225">
        <v>4.583333333333333</v>
      </c>
      <c r="BN151" s="201">
        <v>4.583333333333333</v>
      </c>
      <c r="BO151" s="224" t="s">
        <v>20</v>
      </c>
      <c r="BP151" s="251">
        <f t="shared" si="76"/>
        <v>84.229997469635606</v>
      </c>
      <c r="BQ151" s="250">
        <f t="shared" si="77"/>
        <v>3</v>
      </c>
    </row>
    <row r="152" spans="1:69" ht="23.25">
      <c r="A152" s="133">
        <v>100763933</v>
      </c>
      <c r="B152" s="34">
        <v>12</v>
      </c>
      <c r="C152" s="35">
        <v>12</v>
      </c>
      <c r="D152" s="36">
        <f t="shared" si="78"/>
        <v>1</v>
      </c>
      <c r="E152" s="37">
        <v>10.67</v>
      </c>
      <c r="F152" s="38">
        <f t="shared" si="79"/>
        <v>0.97</v>
      </c>
      <c r="G152" s="37">
        <v>0</v>
      </c>
      <c r="H152" s="39">
        <f t="shared" si="80"/>
        <v>0</v>
      </c>
      <c r="I152" s="64">
        <v>12</v>
      </c>
      <c r="J152" s="65">
        <f t="shared" si="81"/>
        <v>1</v>
      </c>
      <c r="K152" s="66">
        <v>0</v>
      </c>
      <c r="L152" s="67">
        <f t="shared" si="82"/>
        <v>0</v>
      </c>
      <c r="M152" s="68">
        <v>20</v>
      </c>
      <c r="N152" s="69">
        <f t="shared" si="83"/>
        <v>1</v>
      </c>
      <c r="O152" s="79">
        <v>12</v>
      </c>
      <c r="P152" s="80">
        <f t="shared" si="84"/>
        <v>1</v>
      </c>
      <c r="Q152" s="81">
        <v>16.670000000000002</v>
      </c>
      <c r="R152" s="82">
        <f t="shared" si="85"/>
        <v>0.98058823529411776</v>
      </c>
      <c r="S152" s="81">
        <v>3.5</v>
      </c>
      <c r="T152" s="83">
        <f t="shared" si="86"/>
        <v>0.1206896551724138</v>
      </c>
      <c r="U152" s="151">
        <v>12</v>
      </c>
      <c r="V152" s="151">
        <v>12</v>
      </c>
      <c r="W152" s="152">
        <f t="shared" si="64"/>
        <v>1</v>
      </c>
      <c r="X152" s="149">
        <v>19.670000000000002</v>
      </c>
      <c r="Y152" s="149">
        <f t="shared" si="65"/>
        <v>0.98350000000000004</v>
      </c>
      <c r="Z152" s="149">
        <v>0</v>
      </c>
      <c r="AA152" s="149">
        <f t="shared" si="66"/>
        <v>0</v>
      </c>
      <c r="AB152" s="160">
        <v>12</v>
      </c>
      <c r="AC152" s="159">
        <f t="shared" si="67"/>
        <v>1</v>
      </c>
      <c r="AD152" s="106">
        <v>0</v>
      </c>
      <c r="AE152" s="106">
        <f t="shared" si="68"/>
        <v>0</v>
      </c>
      <c r="AF152" s="106">
        <v>18.329999999999998</v>
      </c>
      <c r="AG152" s="106">
        <f t="shared" si="69"/>
        <v>0.96473684210526311</v>
      </c>
      <c r="AH152" s="180">
        <v>12</v>
      </c>
      <c r="AI152" s="181">
        <f t="shared" si="70"/>
        <v>1</v>
      </c>
      <c r="AJ152" s="184">
        <v>0</v>
      </c>
      <c r="AK152" s="184">
        <f t="shared" si="71"/>
        <v>0</v>
      </c>
      <c r="AL152" s="184">
        <v>18.670000000000002</v>
      </c>
      <c r="AM152" s="184">
        <f t="shared" si="72"/>
        <v>0.93350000000000011</v>
      </c>
      <c r="AN152" s="96">
        <v>1</v>
      </c>
      <c r="AO152" s="97">
        <v>0</v>
      </c>
      <c r="AP152" s="97">
        <v>0</v>
      </c>
      <c r="AQ152" s="97">
        <v>0.96199999999999997</v>
      </c>
      <c r="AR152" s="97">
        <v>0.95199999999999996</v>
      </c>
      <c r="AS152" s="97">
        <v>0.96444444444444444</v>
      </c>
      <c r="AT152" s="97">
        <v>0.98000000000000009</v>
      </c>
      <c r="AU152" s="97">
        <v>0</v>
      </c>
      <c r="AV152" s="97">
        <v>0</v>
      </c>
      <c r="AW152" s="97">
        <v>0.95399999999999996</v>
      </c>
      <c r="AX152" s="97">
        <v>0</v>
      </c>
      <c r="AY152" s="97">
        <v>0.98333333333333339</v>
      </c>
      <c r="AZ152" s="98">
        <v>0.88888888888888884</v>
      </c>
      <c r="BA152" s="98">
        <v>0.23684210526315788</v>
      </c>
      <c r="BB152" s="197">
        <f t="shared" si="73"/>
        <v>0.96783625730994149</v>
      </c>
      <c r="BC152" s="198">
        <f t="shared" si="74"/>
        <v>1</v>
      </c>
      <c r="BD152" s="201">
        <f t="shared" si="75"/>
        <v>1.2647145249378233</v>
      </c>
      <c r="BE152" s="202">
        <v>1</v>
      </c>
      <c r="BF152" s="209">
        <v>1</v>
      </c>
      <c r="BG152" s="210"/>
      <c r="BH152" s="211">
        <v>1</v>
      </c>
      <c r="BI152" s="212">
        <v>1</v>
      </c>
      <c r="BJ152" s="225">
        <v>4.770833333333333</v>
      </c>
      <c r="BK152" s="268">
        <v>5</v>
      </c>
      <c r="BL152" s="226" t="s">
        <v>49</v>
      </c>
      <c r="BM152" s="225">
        <v>4.7833333333333332</v>
      </c>
      <c r="BN152" s="201">
        <v>4.7833333333333332</v>
      </c>
      <c r="BO152" s="224" t="s">
        <v>20</v>
      </c>
      <c r="BP152" s="251">
        <f t="shared" si="76"/>
        <v>105.26874031642805</v>
      </c>
      <c r="BQ152" s="250">
        <f t="shared" si="77"/>
        <v>5</v>
      </c>
    </row>
    <row r="153" spans="1:69" ht="15">
      <c r="A153" s="133">
        <v>100765999</v>
      </c>
      <c r="B153" s="34">
        <v>12</v>
      </c>
      <c r="C153" s="35">
        <v>12</v>
      </c>
      <c r="D153" s="36">
        <f t="shared" si="78"/>
        <v>1</v>
      </c>
      <c r="E153" s="37">
        <v>0</v>
      </c>
      <c r="F153" s="38">
        <f t="shared" si="79"/>
        <v>0</v>
      </c>
      <c r="G153" s="37">
        <v>15.44</v>
      </c>
      <c r="H153" s="39">
        <f t="shared" si="80"/>
        <v>0.81263157894736837</v>
      </c>
      <c r="I153" s="64">
        <v>12</v>
      </c>
      <c r="J153" s="65">
        <f t="shared" si="81"/>
        <v>1</v>
      </c>
      <c r="K153" s="66">
        <v>0</v>
      </c>
      <c r="L153" s="67">
        <f t="shared" si="82"/>
        <v>0</v>
      </c>
      <c r="M153" s="68">
        <v>18.670000000000002</v>
      </c>
      <c r="N153" s="69">
        <f t="shared" si="83"/>
        <v>0.93350000000000011</v>
      </c>
      <c r="O153" s="79">
        <v>12</v>
      </c>
      <c r="P153" s="80">
        <f t="shared" si="84"/>
        <v>1</v>
      </c>
      <c r="Q153" s="81">
        <v>16</v>
      </c>
      <c r="R153" s="82">
        <f t="shared" si="85"/>
        <v>0.94117647058823528</v>
      </c>
      <c r="S153" s="81">
        <v>0</v>
      </c>
      <c r="T153" s="83">
        <f t="shared" si="86"/>
        <v>0</v>
      </c>
      <c r="U153" s="151">
        <v>12</v>
      </c>
      <c r="V153" s="151">
        <v>12</v>
      </c>
      <c r="W153" s="152">
        <f t="shared" si="64"/>
        <v>1</v>
      </c>
      <c r="X153" s="149">
        <v>17.329999999999998</v>
      </c>
      <c r="Y153" s="149">
        <f t="shared" si="65"/>
        <v>0.86649999999999994</v>
      </c>
      <c r="Z153" s="149">
        <v>0</v>
      </c>
      <c r="AA153" s="149">
        <f t="shared" si="66"/>
        <v>0</v>
      </c>
      <c r="AB153" s="160">
        <v>12</v>
      </c>
      <c r="AC153" s="159">
        <f t="shared" si="67"/>
        <v>1</v>
      </c>
      <c r="AD153" s="106">
        <v>0</v>
      </c>
      <c r="AE153" s="106">
        <f t="shared" si="68"/>
        <v>0</v>
      </c>
      <c r="AF153" s="106">
        <v>18</v>
      </c>
      <c r="AG153" s="106">
        <f t="shared" si="69"/>
        <v>0.94736842105263153</v>
      </c>
      <c r="AH153" s="180">
        <v>12</v>
      </c>
      <c r="AI153" s="181">
        <f t="shared" si="70"/>
        <v>1</v>
      </c>
      <c r="AJ153" s="184">
        <v>10.33</v>
      </c>
      <c r="AK153" s="184">
        <f t="shared" si="71"/>
        <v>0.79461538461538461</v>
      </c>
      <c r="AL153" s="184">
        <v>0</v>
      </c>
      <c r="AM153" s="184">
        <f t="shared" si="72"/>
        <v>0</v>
      </c>
      <c r="AN153" s="96">
        <v>0</v>
      </c>
      <c r="AO153" s="97">
        <v>0.88400000000000001</v>
      </c>
      <c r="AP153" s="97">
        <v>0</v>
      </c>
      <c r="AQ153" s="97">
        <v>0.97799999999999998</v>
      </c>
      <c r="AR153" s="97">
        <v>0.97599999999999998</v>
      </c>
      <c r="AS153" s="97">
        <v>0</v>
      </c>
      <c r="AT153" s="97">
        <v>0.97799999999999998</v>
      </c>
      <c r="AU153" s="97">
        <v>0</v>
      </c>
      <c r="AV153" s="97">
        <v>0</v>
      </c>
      <c r="AW153" s="97">
        <v>0.98599999999999999</v>
      </c>
      <c r="AX153" s="97">
        <v>0.97750000000000004</v>
      </c>
      <c r="AY153" s="97">
        <v>0</v>
      </c>
      <c r="AZ153" s="98">
        <v>0.83333333333333337</v>
      </c>
      <c r="BA153" s="98">
        <v>0.81578947368421051</v>
      </c>
      <c r="BB153" s="197">
        <f t="shared" si="73"/>
        <v>1</v>
      </c>
      <c r="BC153" s="198">
        <f t="shared" si="74"/>
        <v>1</v>
      </c>
      <c r="BD153" s="201">
        <f t="shared" si="75"/>
        <v>1.1274717105263157</v>
      </c>
      <c r="BE153" s="202">
        <v>0.66666666666666663</v>
      </c>
      <c r="BF153" s="209">
        <v>1</v>
      </c>
      <c r="BG153" s="210">
        <v>1</v>
      </c>
      <c r="BH153" s="211">
        <v>1</v>
      </c>
      <c r="BI153" s="212">
        <v>1</v>
      </c>
      <c r="BJ153" s="225">
        <v>4.708333333333333</v>
      </c>
      <c r="BK153" s="267">
        <v>4.708333333333333</v>
      </c>
      <c r="BL153" s="226" t="s">
        <v>20</v>
      </c>
      <c r="BM153" s="225">
        <v>4.7</v>
      </c>
      <c r="BN153" s="201">
        <v>4.7</v>
      </c>
      <c r="BO153" s="224" t="s">
        <v>20</v>
      </c>
      <c r="BP153" s="251">
        <f t="shared" si="76"/>
        <v>97.486792763157894</v>
      </c>
      <c r="BQ153" s="250">
        <f t="shared" si="77"/>
        <v>5</v>
      </c>
    </row>
    <row r="154" spans="1:69" ht="15">
      <c r="A154" s="133">
        <v>100768721</v>
      </c>
      <c r="B154" s="34">
        <v>12</v>
      </c>
      <c r="C154" s="35">
        <v>12</v>
      </c>
      <c r="D154" s="36">
        <f t="shared" si="78"/>
        <v>1</v>
      </c>
      <c r="E154" s="37">
        <v>10.67</v>
      </c>
      <c r="F154" s="38">
        <f t="shared" si="79"/>
        <v>0.97</v>
      </c>
      <c r="G154" s="37">
        <v>0</v>
      </c>
      <c r="H154" s="39">
        <f t="shared" si="80"/>
        <v>0</v>
      </c>
      <c r="I154" s="64">
        <v>12</v>
      </c>
      <c r="J154" s="65">
        <f t="shared" si="81"/>
        <v>1</v>
      </c>
      <c r="K154" s="66">
        <v>0</v>
      </c>
      <c r="L154" s="67">
        <f t="shared" si="82"/>
        <v>0</v>
      </c>
      <c r="M154" s="68">
        <v>18.329999999999998</v>
      </c>
      <c r="N154" s="69">
        <f t="shared" si="83"/>
        <v>0.91649999999999987</v>
      </c>
      <c r="O154" s="79">
        <v>12</v>
      </c>
      <c r="P154" s="80">
        <f t="shared" si="84"/>
        <v>1</v>
      </c>
      <c r="Q154" s="81">
        <v>0</v>
      </c>
      <c r="R154" s="82">
        <f t="shared" si="85"/>
        <v>0</v>
      </c>
      <c r="S154" s="81">
        <v>28.33</v>
      </c>
      <c r="T154" s="83">
        <f t="shared" si="86"/>
        <v>0.97689655172413792</v>
      </c>
      <c r="U154" s="151">
        <v>12</v>
      </c>
      <c r="V154" s="151">
        <v>12</v>
      </c>
      <c r="W154" s="152">
        <f t="shared" si="64"/>
        <v>1</v>
      </c>
      <c r="X154" s="149">
        <v>0</v>
      </c>
      <c r="Y154" s="149">
        <f t="shared" si="65"/>
        <v>0</v>
      </c>
      <c r="Z154" s="149">
        <v>25.33</v>
      </c>
      <c r="AA154" s="149">
        <f t="shared" si="66"/>
        <v>0.97423076923076912</v>
      </c>
      <c r="AB154" s="160">
        <v>12</v>
      </c>
      <c r="AC154" s="159">
        <f t="shared" si="67"/>
        <v>1</v>
      </c>
      <c r="AD154" s="106">
        <v>0</v>
      </c>
      <c r="AE154" s="106">
        <f t="shared" si="68"/>
        <v>0</v>
      </c>
      <c r="AF154" s="106">
        <v>18</v>
      </c>
      <c r="AG154" s="106">
        <f t="shared" si="69"/>
        <v>0.94736842105263153</v>
      </c>
      <c r="AH154" s="180">
        <v>12</v>
      </c>
      <c r="AI154" s="181">
        <f t="shared" si="70"/>
        <v>1</v>
      </c>
      <c r="AJ154" s="184">
        <v>0</v>
      </c>
      <c r="AK154" s="184">
        <f t="shared" si="71"/>
        <v>0</v>
      </c>
      <c r="AL154" s="184">
        <v>19.670000000000002</v>
      </c>
      <c r="AM154" s="184">
        <f t="shared" si="72"/>
        <v>0.98350000000000004</v>
      </c>
      <c r="AN154" s="96">
        <v>0.96750000000000003</v>
      </c>
      <c r="AO154" s="97">
        <v>0</v>
      </c>
      <c r="AP154" s="97">
        <v>0</v>
      </c>
      <c r="AQ154" s="97">
        <v>0.96799999999999997</v>
      </c>
      <c r="AR154" s="97">
        <v>0</v>
      </c>
      <c r="AS154" s="97">
        <v>1</v>
      </c>
      <c r="AT154" s="97">
        <v>0</v>
      </c>
      <c r="AU154" s="97">
        <v>0.99</v>
      </c>
      <c r="AV154" s="97">
        <v>0</v>
      </c>
      <c r="AW154" s="97">
        <v>0.93399999999999994</v>
      </c>
      <c r="AX154" s="97">
        <v>0</v>
      </c>
      <c r="AY154" s="97">
        <v>0.98666666666666669</v>
      </c>
      <c r="AZ154" s="98">
        <v>0.83333333333333337</v>
      </c>
      <c r="BA154" s="98">
        <v>1.3157894736842105E-2</v>
      </c>
      <c r="BB154" s="197">
        <f t="shared" si="73"/>
        <v>0.83771929824561409</v>
      </c>
      <c r="BC154" s="198">
        <f t="shared" si="74"/>
        <v>1</v>
      </c>
      <c r="BD154" s="201">
        <f t="shared" si="75"/>
        <v>1.3451118279507344</v>
      </c>
      <c r="BE154" s="202">
        <v>0</v>
      </c>
      <c r="BF154" s="209">
        <v>1</v>
      </c>
      <c r="BG154" s="210">
        <v>1</v>
      </c>
      <c r="BH154" s="211">
        <v>1</v>
      </c>
      <c r="BI154" s="212">
        <v>1</v>
      </c>
      <c r="BJ154" s="225">
        <v>4.5625</v>
      </c>
      <c r="BK154" s="267">
        <v>4.5625</v>
      </c>
      <c r="BL154" s="226" t="s">
        <v>20</v>
      </c>
      <c r="BM154" s="225">
        <v>4.5666666666666673</v>
      </c>
      <c r="BN154" s="201">
        <v>4.5666666666666673</v>
      </c>
      <c r="BO154" s="224" t="s">
        <v>20</v>
      </c>
      <c r="BP154" s="251">
        <f t="shared" si="76"/>
        <v>92.710251839119238</v>
      </c>
      <c r="BQ154" s="250">
        <f t="shared" si="77"/>
        <v>4</v>
      </c>
    </row>
    <row r="155" spans="1:69" ht="23.25">
      <c r="A155" s="133">
        <v>100769319</v>
      </c>
      <c r="B155" s="34">
        <v>12</v>
      </c>
      <c r="C155" s="35">
        <v>12</v>
      </c>
      <c r="D155" s="36">
        <f t="shared" si="78"/>
        <v>1</v>
      </c>
      <c r="E155" s="37">
        <v>0</v>
      </c>
      <c r="F155" s="38">
        <f t="shared" si="79"/>
        <v>0</v>
      </c>
      <c r="G155" s="37">
        <v>17.559999999999999</v>
      </c>
      <c r="H155" s="39">
        <f t="shared" si="80"/>
        <v>0.92421052631578937</v>
      </c>
      <c r="I155" s="64">
        <v>12</v>
      </c>
      <c r="J155" s="65">
        <f t="shared" si="81"/>
        <v>1</v>
      </c>
      <c r="K155" s="66">
        <v>14</v>
      </c>
      <c r="L155" s="67">
        <f t="shared" si="82"/>
        <v>0.875</v>
      </c>
      <c r="M155" s="68">
        <v>0</v>
      </c>
      <c r="N155" s="69">
        <f t="shared" si="83"/>
        <v>0</v>
      </c>
      <c r="O155" s="79">
        <v>12</v>
      </c>
      <c r="P155" s="80">
        <f t="shared" si="84"/>
        <v>1</v>
      </c>
      <c r="Q155" s="81">
        <v>0</v>
      </c>
      <c r="R155" s="82">
        <f t="shared" si="85"/>
        <v>0</v>
      </c>
      <c r="S155" s="81">
        <v>28</v>
      </c>
      <c r="T155" s="83">
        <f t="shared" si="86"/>
        <v>0.96551724137931039</v>
      </c>
      <c r="U155" s="151">
        <v>12</v>
      </c>
      <c r="V155" s="151">
        <v>12</v>
      </c>
      <c r="W155" s="152">
        <f t="shared" si="64"/>
        <v>1</v>
      </c>
      <c r="X155" s="143">
        <v>16</v>
      </c>
      <c r="Y155" s="149">
        <f t="shared" si="65"/>
        <v>0.8</v>
      </c>
      <c r="Z155" s="149">
        <v>0</v>
      </c>
      <c r="AA155" s="149">
        <f t="shared" si="66"/>
        <v>0</v>
      </c>
      <c r="AB155" s="160">
        <v>12</v>
      </c>
      <c r="AC155" s="159">
        <f t="shared" si="67"/>
        <v>1</v>
      </c>
      <c r="AD155" s="106">
        <v>0</v>
      </c>
      <c r="AE155" s="106">
        <f t="shared" si="68"/>
        <v>0</v>
      </c>
      <c r="AF155" s="106">
        <v>16.670000000000002</v>
      </c>
      <c r="AG155" s="106">
        <f t="shared" si="69"/>
        <v>0.87736842105263169</v>
      </c>
      <c r="AH155" s="180">
        <v>10.77</v>
      </c>
      <c r="AI155" s="181">
        <f t="shared" si="70"/>
        <v>0.89749999999999996</v>
      </c>
      <c r="AJ155" s="184">
        <v>12.67</v>
      </c>
      <c r="AK155" s="184">
        <f t="shared" si="71"/>
        <v>0.97461538461538466</v>
      </c>
      <c r="AL155" s="184">
        <v>0</v>
      </c>
      <c r="AM155" s="184">
        <f t="shared" si="72"/>
        <v>0</v>
      </c>
      <c r="AN155" s="96">
        <v>0</v>
      </c>
      <c r="AO155" s="97">
        <v>0.91600000000000004</v>
      </c>
      <c r="AP155" s="97">
        <v>0.91</v>
      </c>
      <c r="AQ155" s="97">
        <v>0</v>
      </c>
      <c r="AR155" s="97">
        <v>0</v>
      </c>
      <c r="AS155" s="97">
        <v>0.84666666666666668</v>
      </c>
      <c r="AT155" s="97">
        <v>0</v>
      </c>
      <c r="AU155" s="97">
        <v>0</v>
      </c>
      <c r="AV155" s="97">
        <v>0</v>
      </c>
      <c r="AW155" s="97">
        <v>0.95</v>
      </c>
      <c r="AX155" s="97">
        <v>0.92249999999999999</v>
      </c>
      <c r="AY155" s="97">
        <v>0</v>
      </c>
      <c r="AZ155" s="98">
        <v>0.75</v>
      </c>
      <c r="BA155" s="98">
        <v>0.96052631578947367</v>
      </c>
      <c r="BB155" s="197">
        <f t="shared" si="73"/>
        <v>1</v>
      </c>
      <c r="BC155" s="198">
        <f t="shared" si="74"/>
        <v>0.9871875</v>
      </c>
      <c r="BD155" s="201">
        <f t="shared" si="75"/>
        <v>1.103122169288163</v>
      </c>
      <c r="BE155" s="202">
        <v>0.83333333333333326</v>
      </c>
      <c r="BF155" s="209">
        <v>1</v>
      </c>
      <c r="BG155" s="210">
        <v>1</v>
      </c>
      <c r="BH155" s="211">
        <v>1</v>
      </c>
      <c r="BI155" s="212">
        <v>1</v>
      </c>
      <c r="BJ155" s="225">
        <v>4.458333333333333</v>
      </c>
      <c r="BK155" s="268">
        <v>4.958333333333333</v>
      </c>
      <c r="BL155" s="226" t="s">
        <v>49</v>
      </c>
      <c r="BM155" s="225">
        <v>4.7833333333333332</v>
      </c>
      <c r="BN155" s="201">
        <v>4.7833333333333332</v>
      </c>
      <c r="BO155" s="224" t="s">
        <v>20</v>
      </c>
      <c r="BP155" s="251">
        <f t="shared" si="76"/>
        <v>99.749929232204067</v>
      </c>
      <c r="BQ155" s="250">
        <f t="shared" si="77"/>
        <v>5</v>
      </c>
    </row>
    <row r="156" spans="1:69" ht="15">
      <c r="A156" s="133">
        <v>100769610</v>
      </c>
      <c r="B156" s="34">
        <v>12</v>
      </c>
      <c r="C156" s="35">
        <v>12</v>
      </c>
      <c r="D156" s="36">
        <f t="shared" si="78"/>
        <v>1</v>
      </c>
      <c r="E156" s="37">
        <v>10.67</v>
      </c>
      <c r="F156" s="38">
        <f t="shared" si="79"/>
        <v>0.97</v>
      </c>
      <c r="G156" s="37">
        <v>0</v>
      </c>
      <c r="H156" s="39">
        <f t="shared" si="80"/>
        <v>0</v>
      </c>
      <c r="I156" s="64">
        <v>12</v>
      </c>
      <c r="J156" s="65">
        <f t="shared" si="81"/>
        <v>1</v>
      </c>
      <c r="K156" s="66">
        <v>10.33</v>
      </c>
      <c r="L156" s="67">
        <f t="shared" si="82"/>
        <v>0.645625</v>
      </c>
      <c r="M156" s="68">
        <v>0</v>
      </c>
      <c r="N156" s="69">
        <f t="shared" si="83"/>
        <v>0</v>
      </c>
      <c r="O156" s="79">
        <v>12</v>
      </c>
      <c r="P156" s="80">
        <f t="shared" si="84"/>
        <v>1</v>
      </c>
      <c r="Q156" s="81">
        <v>13.13</v>
      </c>
      <c r="R156" s="82">
        <f t="shared" si="85"/>
        <v>0.77235294117647069</v>
      </c>
      <c r="S156" s="81">
        <v>0</v>
      </c>
      <c r="T156" s="83">
        <f t="shared" si="86"/>
        <v>0</v>
      </c>
      <c r="U156" s="151">
        <v>12</v>
      </c>
      <c r="V156" s="151">
        <v>12</v>
      </c>
      <c r="W156" s="152">
        <f t="shared" si="64"/>
        <v>1</v>
      </c>
      <c r="X156" s="149">
        <v>0</v>
      </c>
      <c r="Y156" s="149">
        <f t="shared" si="65"/>
        <v>0</v>
      </c>
      <c r="Z156" s="149">
        <v>8</v>
      </c>
      <c r="AA156" s="149">
        <f t="shared" si="66"/>
        <v>0.30769230769230771</v>
      </c>
      <c r="AB156" s="160">
        <v>12</v>
      </c>
      <c r="AC156" s="159">
        <f t="shared" si="67"/>
        <v>1</v>
      </c>
      <c r="AD156" s="106">
        <v>10.33</v>
      </c>
      <c r="AE156" s="106">
        <f t="shared" si="68"/>
        <v>0.73785714285714288</v>
      </c>
      <c r="AF156" s="106">
        <v>0</v>
      </c>
      <c r="AG156" s="106">
        <f t="shared" si="69"/>
        <v>0</v>
      </c>
      <c r="AH156" s="180">
        <v>11.74</v>
      </c>
      <c r="AI156" s="181">
        <f t="shared" si="70"/>
        <v>0.97833333333333339</v>
      </c>
      <c r="AJ156" s="184">
        <v>0</v>
      </c>
      <c r="AK156" s="184">
        <f t="shared" si="71"/>
        <v>0</v>
      </c>
      <c r="AL156" s="184">
        <v>0</v>
      </c>
      <c r="AM156" s="184">
        <f t="shared" si="72"/>
        <v>0</v>
      </c>
      <c r="AN156" s="96">
        <v>0.99</v>
      </c>
      <c r="AO156" s="97">
        <v>0</v>
      </c>
      <c r="AP156" s="97">
        <v>0.98750000000000004</v>
      </c>
      <c r="AQ156" s="97">
        <v>0</v>
      </c>
      <c r="AR156" s="97">
        <v>0.86</v>
      </c>
      <c r="AS156" s="97">
        <v>0</v>
      </c>
      <c r="AT156" s="97">
        <v>0</v>
      </c>
      <c r="AU156" s="97">
        <v>1</v>
      </c>
      <c r="AV156" s="97">
        <v>0.98</v>
      </c>
      <c r="AW156" s="97">
        <v>0</v>
      </c>
      <c r="AX156" s="97">
        <v>0</v>
      </c>
      <c r="AY156" s="97">
        <v>0</v>
      </c>
      <c r="AZ156" s="98">
        <v>0.86111111111111116</v>
      </c>
      <c r="BA156" s="98">
        <v>0</v>
      </c>
      <c r="BB156" s="197">
        <f t="shared" si="73"/>
        <v>0.86111111111111116</v>
      </c>
      <c r="BC156" s="198">
        <f t="shared" si="74"/>
        <v>0.99729166666666658</v>
      </c>
      <c r="BD156" s="201">
        <f t="shared" si="75"/>
        <v>0.68697659714189319</v>
      </c>
      <c r="BE156" s="202">
        <v>0.5</v>
      </c>
      <c r="BF156" s="209">
        <v>1</v>
      </c>
      <c r="BG156" s="210">
        <v>1</v>
      </c>
      <c r="BH156" s="211">
        <v>1</v>
      </c>
      <c r="BI156" s="212"/>
      <c r="BJ156" s="225">
        <v>4.020833333333333</v>
      </c>
      <c r="BK156" s="267">
        <v>4.020833333333333</v>
      </c>
      <c r="BL156" s="226" t="s">
        <v>20</v>
      </c>
      <c r="BM156" s="225">
        <v>3.65</v>
      </c>
      <c r="BN156" s="201">
        <v>3.65</v>
      </c>
      <c r="BO156" s="224" t="s">
        <v>20</v>
      </c>
      <c r="BP156" s="251">
        <f t="shared" si="76"/>
        <v>75.747331595213993</v>
      </c>
      <c r="BQ156" s="250">
        <f t="shared" si="77"/>
        <v>3</v>
      </c>
    </row>
    <row r="157" spans="1:69" ht="23.25">
      <c r="A157" s="133">
        <v>100777534</v>
      </c>
      <c r="B157" s="34">
        <v>12</v>
      </c>
      <c r="C157" s="35">
        <v>12</v>
      </c>
      <c r="D157" s="36">
        <f t="shared" si="78"/>
        <v>1</v>
      </c>
      <c r="E157" s="37">
        <v>9</v>
      </c>
      <c r="F157" s="38">
        <f t="shared" si="79"/>
        <v>0.81818181818181823</v>
      </c>
      <c r="G157" s="37">
        <v>0</v>
      </c>
      <c r="H157" s="39">
        <f t="shared" si="80"/>
        <v>0</v>
      </c>
      <c r="I157" s="64">
        <v>12</v>
      </c>
      <c r="J157" s="65">
        <f t="shared" si="81"/>
        <v>1</v>
      </c>
      <c r="K157" s="66">
        <v>0</v>
      </c>
      <c r="L157" s="67">
        <f t="shared" si="82"/>
        <v>0</v>
      </c>
      <c r="M157" s="68">
        <v>17.670000000000002</v>
      </c>
      <c r="N157" s="69">
        <f t="shared" si="83"/>
        <v>0.88350000000000006</v>
      </c>
      <c r="O157" s="79">
        <v>11.45</v>
      </c>
      <c r="P157" s="80">
        <f t="shared" si="84"/>
        <v>0.95416666666666661</v>
      </c>
      <c r="Q157" s="81">
        <v>0</v>
      </c>
      <c r="R157" s="82">
        <f t="shared" si="85"/>
        <v>0</v>
      </c>
      <c r="S157" s="81">
        <v>26.67</v>
      </c>
      <c r="T157" s="83">
        <f t="shared" si="86"/>
        <v>0.91965517241379313</v>
      </c>
      <c r="U157" s="151">
        <v>12</v>
      </c>
      <c r="V157" s="151">
        <v>12</v>
      </c>
      <c r="W157" s="152">
        <f t="shared" si="64"/>
        <v>1</v>
      </c>
      <c r="X157" s="149">
        <v>0</v>
      </c>
      <c r="Y157" s="149">
        <f t="shared" si="65"/>
        <v>0</v>
      </c>
      <c r="Z157" s="149">
        <v>25</v>
      </c>
      <c r="AA157" s="149">
        <f t="shared" si="66"/>
        <v>0.96153846153846156</v>
      </c>
      <c r="AB157" s="160">
        <v>12</v>
      </c>
      <c r="AC157" s="159">
        <f t="shared" si="67"/>
        <v>1</v>
      </c>
      <c r="AD157" s="106">
        <v>0</v>
      </c>
      <c r="AE157" s="106">
        <f t="shared" si="68"/>
        <v>0</v>
      </c>
      <c r="AF157" s="106">
        <v>12.67</v>
      </c>
      <c r="AG157" s="106">
        <f t="shared" si="69"/>
        <v>0.6668421052631579</v>
      </c>
      <c r="AH157" s="180">
        <v>12</v>
      </c>
      <c r="AI157" s="181">
        <f t="shared" si="70"/>
        <v>1</v>
      </c>
      <c r="AJ157" s="184">
        <v>0</v>
      </c>
      <c r="AK157" s="184">
        <f t="shared" si="71"/>
        <v>0</v>
      </c>
      <c r="AL157" s="184">
        <v>19.670000000000002</v>
      </c>
      <c r="AM157" s="184">
        <f t="shared" si="72"/>
        <v>0.98350000000000004</v>
      </c>
      <c r="AN157" s="96">
        <v>0.97750000000000004</v>
      </c>
      <c r="AO157" s="97">
        <v>0</v>
      </c>
      <c r="AP157" s="97">
        <v>0</v>
      </c>
      <c r="AQ157" s="97">
        <v>0.94000000000000006</v>
      </c>
      <c r="AR157" s="97">
        <v>0</v>
      </c>
      <c r="AS157" s="97">
        <v>0.9522222222222223</v>
      </c>
      <c r="AT157" s="97">
        <v>0</v>
      </c>
      <c r="AU157" s="97">
        <v>0.96</v>
      </c>
      <c r="AV157" s="97">
        <v>0</v>
      </c>
      <c r="AW157" s="97">
        <v>0.85799999999999998</v>
      </c>
      <c r="AX157" s="97">
        <v>0</v>
      </c>
      <c r="AY157" s="97">
        <v>0.99333333333333329</v>
      </c>
      <c r="AZ157" s="98">
        <v>0.52777777777777779</v>
      </c>
      <c r="BA157" s="98">
        <v>0.48684210526315791</v>
      </c>
      <c r="BB157" s="197">
        <f t="shared" si="73"/>
        <v>0.69005847953216382</v>
      </c>
      <c r="BC157" s="198">
        <f t="shared" si="74"/>
        <v>0.99427083333333333</v>
      </c>
      <c r="BD157" s="201">
        <f t="shared" si="75"/>
        <v>1.2542915126472975</v>
      </c>
      <c r="BE157" s="202">
        <v>0.16666666666666666</v>
      </c>
      <c r="BF157" s="209">
        <v>1</v>
      </c>
      <c r="BG157" s="210">
        <v>1</v>
      </c>
      <c r="BH157" s="211">
        <v>1</v>
      </c>
      <c r="BI157" s="212">
        <v>1</v>
      </c>
      <c r="BJ157" s="225"/>
      <c r="BK157" s="267"/>
      <c r="BL157" s="224"/>
      <c r="BM157" s="225">
        <v>3.3833333333333333</v>
      </c>
      <c r="BN157" s="227">
        <v>3.8833333333333333</v>
      </c>
      <c r="BO157" s="224" t="s">
        <v>49</v>
      </c>
      <c r="BP157" s="251" t="str">
        <f t="shared" si="76"/>
        <v>*</v>
      </c>
      <c r="BQ157" s="250" t="str">
        <f t="shared" si="77"/>
        <v>*</v>
      </c>
    </row>
    <row r="158" spans="1:69" ht="23.25">
      <c r="A158" s="133">
        <v>100778067</v>
      </c>
      <c r="B158" s="34">
        <v>12</v>
      </c>
      <c r="C158" s="35">
        <v>12</v>
      </c>
      <c r="D158" s="36">
        <f t="shared" si="78"/>
        <v>1</v>
      </c>
      <c r="E158" s="37">
        <v>0</v>
      </c>
      <c r="F158" s="38">
        <f t="shared" si="79"/>
        <v>0</v>
      </c>
      <c r="G158" s="37">
        <v>18</v>
      </c>
      <c r="H158" s="39">
        <f t="shared" si="80"/>
        <v>0.94736842105263153</v>
      </c>
      <c r="I158" s="64">
        <v>12</v>
      </c>
      <c r="J158" s="65">
        <f t="shared" si="81"/>
        <v>1</v>
      </c>
      <c r="K158" s="66">
        <v>15.67</v>
      </c>
      <c r="L158" s="67">
        <f t="shared" si="82"/>
        <v>0.979375</v>
      </c>
      <c r="M158" s="68">
        <v>0</v>
      </c>
      <c r="N158" s="69">
        <f t="shared" si="83"/>
        <v>0</v>
      </c>
      <c r="O158" s="79">
        <v>11.67</v>
      </c>
      <c r="P158" s="80">
        <f t="shared" si="84"/>
        <v>0.97250000000000003</v>
      </c>
      <c r="Q158" s="81">
        <v>0</v>
      </c>
      <c r="R158" s="82">
        <f t="shared" si="85"/>
        <v>0</v>
      </c>
      <c r="S158" s="81">
        <v>29</v>
      </c>
      <c r="T158" s="83">
        <f t="shared" si="86"/>
        <v>1</v>
      </c>
      <c r="U158" s="151">
        <v>12</v>
      </c>
      <c r="V158" s="151">
        <v>8.31</v>
      </c>
      <c r="W158" s="152">
        <f t="shared" si="64"/>
        <v>0.84625000000000006</v>
      </c>
      <c r="X158" s="149">
        <v>19</v>
      </c>
      <c r="Y158" s="149">
        <f t="shared" si="65"/>
        <v>0.95</v>
      </c>
      <c r="Z158" s="149">
        <v>0</v>
      </c>
      <c r="AA158" s="149">
        <f t="shared" si="66"/>
        <v>0</v>
      </c>
      <c r="AB158" s="160">
        <v>12</v>
      </c>
      <c r="AC158" s="159">
        <f t="shared" si="67"/>
        <v>1</v>
      </c>
      <c r="AD158" s="106">
        <v>12</v>
      </c>
      <c r="AE158" s="106">
        <f t="shared" si="68"/>
        <v>0.8571428571428571</v>
      </c>
      <c r="AF158" s="106">
        <v>0</v>
      </c>
      <c r="AG158" s="106">
        <f t="shared" si="69"/>
        <v>0</v>
      </c>
      <c r="AH158" s="180">
        <v>11.34</v>
      </c>
      <c r="AI158" s="181">
        <f t="shared" si="70"/>
        <v>0.94499999999999995</v>
      </c>
      <c r="AJ158" s="184">
        <v>0</v>
      </c>
      <c r="AK158" s="184">
        <f t="shared" si="71"/>
        <v>0</v>
      </c>
      <c r="AL158" s="184">
        <v>18.670000000000002</v>
      </c>
      <c r="AM158" s="184">
        <f t="shared" si="72"/>
        <v>0.93350000000000011</v>
      </c>
      <c r="AN158" s="96">
        <v>0</v>
      </c>
      <c r="AO158" s="97">
        <v>0.96400000000000008</v>
      </c>
      <c r="AP158" s="97">
        <v>0.8175</v>
      </c>
      <c r="AQ158" s="97">
        <v>0</v>
      </c>
      <c r="AR158" s="97">
        <v>0</v>
      </c>
      <c r="AS158" s="97">
        <v>0.98777777777777787</v>
      </c>
      <c r="AT158" s="97">
        <v>0.97599999999999998</v>
      </c>
      <c r="AU158" s="97">
        <v>0</v>
      </c>
      <c r="AV158" s="97">
        <v>1</v>
      </c>
      <c r="AW158" s="97">
        <v>0</v>
      </c>
      <c r="AX158" s="97">
        <v>0</v>
      </c>
      <c r="AY158" s="97">
        <v>1</v>
      </c>
      <c r="AZ158" s="98">
        <v>1</v>
      </c>
      <c r="BA158" s="98">
        <v>0</v>
      </c>
      <c r="BB158" s="197">
        <f t="shared" si="73"/>
        <v>1</v>
      </c>
      <c r="BC158" s="198">
        <f t="shared" si="74"/>
        <v>0.95125000000000004</v>
      </c>
      <c r="BD158" s="201">
        <f t="shared" si="75"/>
        <v>1.2138565937412977</v>
      </c>
      <c r="BE158" s="202">
        <v>1</v>
      </c>
      <c r="BF158" s="209">
        <v>1</v>
      </c>
      <c r="BG158" s="210"/>
      <c r="BH158" s="211">
        <v>1</v>
      </c>
      <c r="BI158" s="212">
        <v>1</v>
      </c>
      <c r="BJ158" s="225">
        <v>4.479166666666667</v>
      </c>
      <c r="BK158" s="268">
        <v>4.979166666666667</v>
      </c>
      <c r="BL158" s="224" t="s">
        <v>49</v>
      </c>
      <c r="BM158" s="225">
        <v>4.6000000000000005</v>
      </c>
      <c r="BN158" s="201">
        <v>4.6000000000000005</v>
      </c>
      <c r="BO158" s="224" t="s">
        <v>20</v>
      </c>
      <c r="BP158" s="251">
        <f t="shared" si="76"/>
        <v>103.17558151019912</v>
      </c>
      <c r="BQ158" s="250">
        <f t="shared" si="77"/>
        <v>5</v>
      </c>
    </row>
    <row r="159" spans="1:69" ht="23.25">
      <c r="A159" s="133">
        <v>100779820</v>
      </c>
      <c r="B159" s="34">
        <v>10</v>
      </c>
      <c r="C159" s="35">
        <v>12</v>
      </c>
      <c r="D159" s="36">
        <f t="shared" si="78"/>
        <v>0.91666666666666663</v>
      </c>
      <c r="E159" s="37">
        <v>9.8800000000000008</v>
      </c>
      <c r="F159" s="38">
        <f t="shared" si="79"/>
        <v>0.8981818181818183</v>
      </c>
      <c r="G159" s="37">
        <v>0</v>
      </c>
      <c r="H159" s="39">
        <f t="shared" si="80"/>
        <v>0</v>
      </c>
      <c r="I159" s="64">
        <v>12</v>
      </c>
      <c r="J159" s="65">
        <f t="shared" si="81"/>
        <v>1</v>
      </c>
      <c r="K159" s="66">
        <v>6.67</v>
      </c>
      <c r="L159" s="67">
        <f t="shared" si="82"/>
        <v>0.416875</v>
      </c>
      <c r="M159" s="68">
        <v>0</v>
      </c>
      <c r="N159" s="69">
        <f t="shared" si="83"/>
        <v>0</v>
      </c>
      <c r="O159" s="79">
        <v>12</v>
      </c>
      <c r="P159" s="80">
        <f t="shared" si="84"/>
        <v>1</v>
      </c>
      <c r="Q159" s="81">
        <v>13.22</v>
      </c>
      <c r="R159" s="82">
        <f t="shared" si="85"/>
        <v>0.77764705882352947</v>
      </c>
      <c r="S159" s="81">
        <v>0</v>
      </c>
      <c r="T159" s="83">
        <f t="shared" si="86"/>
        <v>0</v>
      </c>
      <c r="U159" s="151">
        <v>12</v>
      </c>
      <c r="V159" s="151">
        <v>11.26</v>
      </c>
      <c r="W159" s="152">
        <f t="shared" si="64"/>
        <v>0.96916666666666662</v>
      </c>
      <c r="X159" s="149">
        <v>14.33</v>
      </c>
      <c r="Y159" s="149">
        <f t="shared" si="65"/>
        <v>0.71650000000000003</v>
      </c>
      <c r="Z159" s="149">
        <v>0</v>
      </c>
      <c r="AA159" s="149">
        <f t="shared" si="66"/>
        <v>0</v>
      </c>
      <c r="AB159" s="160">
        <v>12</v>
      </c>
      <c r="AC159" s="159">
        <f t="shared" si="67"/>
        <v>1</v>
      </c>
      <c r="AD159" s="106">
        <v>7.33</v>
      </c>
      <c r="AE159" s="106">
        <f t="shared" si="68"/>
        <v>0.52357142857142858</v>
      </c>
      <c r="AF159" s="106">
        <v>0</v>
      </c>
      <c r="AG159" s="106">
        <f t="shared" si="69"/>
        <v>0</v>
      </c>
      <c r="AH159" s="180">
        <v>11.6</v>
      </c>
      <c r="AI159" s="181">
        <f t="shared" si="70"/>
        <v>0.96666666666666667</v>
      </c>
      <c r="AJ159" s="184">
        <v>9.67</v>
      </c>
      <c r="AK159" s="184">
        <f t="shared" si="71"/>
        <v>0.74384615384615382</v>
      </c>
      <c r="AL159" s="184">
        <v>0</v>
      </c>
      <c r="AM159" s="184">
        <f t="shared" si="72"/>
        <v>0</v>
      </c>
      <c r="AN159" s="96">
        <v>0.90249999999999997</v>
      </c>
      <c r="AO159" s="97">
        <v>0</v>
      </c>
      <c r="AP159" s="97">
        <v>0.97250000000000003</v>
      </c>
      <c r="AQ159" s="97">
        <v>0</v>
      </c>
      <c r="AR159" s="97">
        <v>0.93</v>
      </c>
      <c r="AS159" s="97">
        <v>0</v>
      </c>
      <c r="AT159" s="97">
        <v>0.998</v>
      </c>
      <c r="AU159" s="97">
        <v>0</v>
      </c>
      <c r="AV159" s="97">
        <v>0.84499999999999997</v>
      </c>
      <c r="AW159" s="97">
        <v>0</v>
      </c>
      <c r="AX159" s="97">
        <v>0.97250000000000003</v>
      </c>
      <c r="AY159" s="97">
        <v>0</v>
      </c>
      <c r="AZ159" s="98">
        <v>1</v>
      </c>
      <c r="BA159" s="98">
        <v>1</v>
      </c>
      <c r="BB159" s="197">
        <f t="shared" si="73"/>
        <v>1</v>
      </c>
      <c r="BC159" s="198">
        <f t="shared" si="74"/>
        <v>0.96729166666666666</v>
      </c>
      <c r="BD159" s="201">
        <f t="shared" si="75"/>
        <v>0.76143957550125307</v>
      </c>
      <c r="BE159" s="202">
        <v>0.66666666666666663</v>
      </c>
      <c r="BF159" s="209">
        <v>1</v>
      </c>
      <c r="BG159" s="210">
        <v>1</v>
      </c>
      <c r="BH159" s="211">
        <v>1</v>
      </c>
      <c r="BI159" s="212">
        <v>1</v>
      </c>
      <c r="BJ159" s="225">
        <v>1.9583333333333335</v>
      </c>
      <c r="BK159" s="268">
        <v>3.9583333333333335</v>
      </c>
      <c r="BL159" s="226" t="s">
        <v>47</v>
      </c>
      <c r="BM159" s="225">
        <v>2.25</v>
      </c>
      <c r="BN159" s="227">
        <v>3.75</v>
      </c>
      <c r="BO159" s="224" t="s">
        <v>47</v>
      </c>
      <c r="BP159" s="251">
        <f t="shared" si="76"/>
        <v>81.208906054197996</v>
      </c>
      <c r="BQ159" s="250">
        <f t="shared" si="77"/>
        <v>3</v>
      </c>
    </row>
    <row r="160" spans="1:69" ht="23.25">
      <c r="A160" s="133">
        <v>100784268</v>
      </c>
      <c r="B160" s="34">
        <v>10.67</v>
      </c>
      <c r="C160" s="35">
        <v>12</v>
      </c>
      <c r="D160" s="36">
        <f t="shared" si="78"/>
        <v>0.94458333333333344</v>
      </c>
      <c r="E160" s="37">
        <v>11</v>
      </c>
      <c r="F160" s="38">
        <f t="shared" si="79"/>
        <v>1</v>
      </c>
      <c r="G160" s="37">
        <v>0</v>
      </c>
      <c r="H160" s="39">
        <f t="shared" si="80"/>
        <v>0</v>
      </c>
      <c r="I160" s="64">
        <v>11.25</v>
      </c>
      <c r="J160" s="65">
        <f t="shared" si="81"/>
        <v>0.9375</v>
      </c>
      <c r="K160" s="66">
        <v>15</v>
      </c>
      <c r="L160" s="67">
        <f t="shared" si="82"/>
        <v>0.9375</v>
      </c>
      <c r="M160" s="68">
        <v>0</v>
      </c>
      <c r="N160" s="69">
        <f t="shared" si="83"/>
        <v>0</v>
      </c>
      <c r="O160" s="79">
        <v>12</v>
      </c>
      <c r="P160" s="80">
        <f t="shared" si="84"/>
        <v>1</v>
      </c>
      <c r="Q160" s="81">
        <v>17</v>
      </c>
      <c r="R160" s="82">
        <f t="shared" si="85"/>
        <v>1</v>
      </c>
      <c r="S160" s="81">
        <v>0</v>
      </c>
      <c r="T160" s="83">
        <f t="shared" si="86"/>
        <v>0</v>
      </c>
      <c r="U160" s="151">
        <v>12</v>
      </c>
      <c r="V160" s="151">
        <v>12</v>
      </c>
      <c r="W160" s="152">
        <f t="shared" si="64"/>
        <v>1</v>
      </c>
      <c r="X160" s="149">
        <v>14.33</v>
      </c>
      <c r="Y160" s="149">
        <f t="shared" si="65"/>
        <v>0.71650000000000003</v>
      </c>
      <c r="Z160" s="149">
        <v>0</v>
      </c>
      <c r="AA160" s="149">
        <f t="shared" si="66"/>
        <v>0</v>
      </c>
      <c r="AB160" s="160">
        <v>12</v>
      </c>
      <c r="AC160" s="159">
        <f t="shared" si="67"/>
        <v>1</v>
      </c>
      <c r="AD160" s="106">
        <v>14</v>
      </c>
      <c r="AE160" s="106">
        <f t="shared" si="68"/>
        <v>1</v>
      </c>
      <c r="AF160" s="106">
        <v>0</v>
      </c>
      <c r="AG160" s="106">
        <f t="shared" si="69"/>
        <v>0</v>
      </c>
      <c r="AH160" s="180">
        <v>12</v>
      </c>
      <c r="AI160" s="181">
        <f t="shared" si="70"/>
        <v>1</v>
      </c>
      <c r="AJ160" s="184">
        <v>13</v>
      </c>
      <c r="AK160" s="184">
        <f t="shared" si="71"/>
        <v>1</v>
      </c>
      <c r="AL160" s="184">
        <v>0</v>
      </c>
      <c r="AM160" s="184">
        <f t="shared" si="72"/>
        <v>0</v>
      </c>
      <c r="AN160" s="96">
        <v>0.92249999999999999</v>
      </c>
      <c r="AO160" s="97">
        <v>0</v>
      </c>
      <c r="AP160" s="97">
        <v>0.97499999999999998</v>
      </c>
      <c r="AQ160" s="97">
        <v>0</v>
      </c>
      <c r="AR160" s="97">
        <v>0.93399999999999994</v>
      </c>
      <c r="AS160" s="97">
        <v>0</v>
      </c>
      <c r="AT160" s="97">
        <v>0.98000000000000009</v>
      </c>
      <c r="AU160" s="97">
        <v>0</v>
      </c>
      <c r="AV160" s="97">
        <v>0.99750000000000005</v>
      </c>
      <c r="AW160" s="97">
        <v>0</v>
      </c>
      <c r="AX160" s="97">
        <v>1</v>
      </c>
      <c r="AY160" s="97">
        <v>0</v>
      </c>
      <c r="AZ160" s="98">
        <v>0.97222222222222221</v>
      </c>
      <c r="BA160" s="98">
        <v>0</v>
      </c>
      <c r="BB160" s="197">
        <f t="shared" si="73"/>
        <v>0.97222222222222221</v>
      </c>
      <c r="BC160" s="198">
        <f t="shared" si="74"/>
        <v>0.97833333333333339</v>
      </c>
      <c r="BD160" s="201">
        <f t="shared" si="75"/>
        <v>0.93004166666666666</v>
      </c>
      <c r="BE160" s="202">
        <v>1</v>
      </c>
      <c r="BF160" s="209">
        <v>1</v>
      </c>
      <c r="BG160" s="210"/>
      <c r="BH160" s="211">
        <v>1</v>
      </c>
      <c r="BI160" s="212">
        <v>1</v>
      </c>
      <c r="BJ160" s="225">
        <v>3.458333333333333</v>
      </c>
      <c r="BK160" s="268">
        <v>4.458333333333333</v>
      </c>
      <c r="BL160" s="226" t="s">
        <v>47</v>
      </c>
      <c r="BM160" s="225">
        <v>4.1333333333333337</v>
      </c>
      <c r="BN160" s="227">
        <v>4.6333333333333337</v>
      </c>
      <c r="BO160" s="224" t="s">
        <v>49</v>
      </c>
      <c r="BP160" s="251">
        <f t="shared" si="76"/>
        <v>93.984375</v>
      </c>
      <c r="BQ160" s="250">
        <f t="shared" si="77"/>
        <v>4</v>
      </c>
    </row>
    <row r="161" spans="1:69" ht="23.25">
      <c r="A161" s="133">
        <v>100784611</v>
      </c>
      <c r="B161" s="34">
        <v>12</v>
      </c>
      <c r="C161" s="35">
        <v>12</v>
      </c>
      <c r="D161" s="36">
        <f t="shared" si="78"/>
        <v>1</v>
      </c>
      <c r="E161" s="37">
        <v>0</v>
      </c>
      <c r="F161" s="38">
        <f t="shared" si="79"/>
        <v>0</v>
      </c>
      <c r="G161" s="37">
        <v>17.670000000000002</v>
      </c>
      <c r="H161" s="39">
        <f t="shared" si="80"/>
        <v>0.93</v>
      </c>
      <c r="I161" s="64">
        <v>12</v>
      </c>
      <c r="J161" s="65">
        <f t="shared" si="81"/>
        <v>1</v>
      </c>
      <c r="K161" s="66">
        <v>16</v>
      </c>
      <c r="L161" s="67">
        <f t="shared" si="82"/>
        <v>1</v>
      </c>
      <c r="M161" s="68">
        <v>0</v>
      </c>
      <c r="N161" s="69">
        <f t="shared" si="83"/>
        <v>0</v>
      </c>
      <c r="O161" s="79">
        <v>12</v>
      </c>
      <c r="P161" s="80">
        <f t="shared" si="84"/>
        <v>1</v>
      </c>
      <c r="Q161" s="81">
        <v>16.670000000000002</v>
      </c>
      <c r="R161" s="82">
        <f t="shared" si="85"/>
        <v>0.98058823529411776</v>
      </c>
      <c r="S161" s="81">
        <v>0</v>
      </c>
      <c r="T161" s="83">
        <f t="shared" si="86"/>
        <v>0</v>
      </c>
      <c r="U161" s="151">
        <v>12</v>
      </c>
      <c r="V161" s="151">
        <v>12</v>
      </c>
      <c r="W161" s="152">
        <f t="shared" si="64"/>
        <v>1</v>
      </c>
      <c r="X161" s="149">
        <v>18.5</v>
      </c>
      <c r="Y161" s="149">
        <f t="shared" si="65"/>
        <v>0.92500000000000004</v>
      </c>
      <c r="Z161" s="149">
        <v>0</v>
      </c>
      <c r="AA161" s="149">
        <f t="shared" si="66"/>
        <v>0</v>
      </c>
      <c r="AB161" s="160">
        <v>12</v>
      </c>
      <c r="AC161" s="159">
        <f t="shared" si="67"/>
        <v>1</v>
      </c>
      <c r="AD161" s="106">
        <v>13</v>
      </c>
      <c r="AE161" s="106">
        <f t="shared" si="68"/>
        <v>0.9285714285714286</v>
      </c>
      <c r="AF161" s="106">
        <v>0</v>
      </c>
      <c r="AG161" s="106">
        <f t="shared" si="69"/>
        <v>0</v>
      </c>
      <c r="AH161" s="180">
        <v>12</v>
      </c>
      <c r="AI161" s="181">
        <f t="shared" si="70"/>
        <v>1</v>
      </c>
      <c r="AJ161" s="184">
        <v>11.89</v>
      </c>
      <c r="AK161" s="184">
        <f t="shared" si="71"/>
        <v>0.91461538461538461</v>
      </c>
      <c r="AL161" s="184">
        <v>0</v>
      </c>
      <c r="AM161" s="184">
        <f t="shared" si="72"/>
        <v>0</v>
      </c>
      <c r="AN161" s="96">
        <v>0</v>
      </c>
      <c r="AO161" s="97">
        <v>1</v>
      </c>
      <c r="AP161" s="97">
        <v>1</v>
      </c>
      <c r="AQ161" s="97">
        <v>0</v>
      </c>
      <c r="AR161" s="97">
        <v>0.9880000000000001</v>
      </c>
      <c r="AS161" s="97">
        <v>0</v>
      </c>
      <c r="AT161" s="97">
        <v>0.98599999999999999</v>
      </c>
      <c r="AU161" s="97">
        <v>0</v>
      </c>
      <c r="AV161" s="97">
        <v>0.94</v>
      </c>
      <c r="AW161" s="97">
        <v>0</v>
      </c>
      <c r="AX161" s="97">
        <v>0.99750000000000005</v>
      </c>
      <c r="AY161" s="97">
        <v>0</v>
      </c>
      <c r="AZ161" s="98">
        <v>0.94444444444444442</v>
      </c>
      <c r="BA161" s="98">
        <v>0.27631578947368424</v>
      </c>
      <c r="BB161" s="197">
        <f t="shared" si="73"/>
        <v>1</v>
      </c>
      <c r="BC161" s="198">
        <f t="shared" si="74"/>
        <v>1</v>
      </c>
      <c r="BD161" s="201">
        <f t="shared" si="75"/>
        <v>1.0563937969924813</v>
      </c>
      <c r="BE161" s="202">
        <v>1</v>
      </c>
      <c r="BF161" s="209">
        <v>1</v>
      </c>
      <c r="BG161" s="210">
        <v>1</v>
      </c>
      <c r="BH161" s="211">
        <v>1</v>
      </c>
      <c r="BI161" s="212">
        <v>1</v>
      </c>
      <c r="BJ161" s="225">
        <v>3.8125</v>
      </c>
      <c r="BK161" s="268">
        <v>4.8125</v>
      </c>
      <c r="BL161" s="226" t="s">
        <v>47</v>
      </c>
      <c r="BM161" s="225">
        <v>4.6500000000000004</v>
      </c>
      <c r="BN161" s="201">
        <v>4.6500000000000004</v>
      </c>
      <c r="BO161" s="224" t="s">
        <v>20</v>
      </c>
      <c r="BP161" s="251">
        <f t="shared" si="76"/>
        <v>99.259844924812029</v>
      </c>
      <c r="BQ161" s="250">
        <f t="shared" si="77"/>
        <v>5</v>
      </c>
    </row>
    <row r="162" spans="1:69" ht="15">
      <c r="A162" s="133">
        <v>100786651</v>
      </c>
      <c r="B162" s="34">
        <v>10.33</v>
      </c>
      <c r="C162" s="35">
        <v>11.26</v>
      </c>
      <c r="D162" s="36">
        <f t="shared" si="78"/>
        <v>0.89958333333333329</v>
      </c>
      <c r="E162" s="37">
        <v>0</v>
      </c>
      <c r="F162" s="38">
        <f t="shared" si="79"/>
        <v>0</v>
      </c>
      <c r="G162" s="37">
        <v>16.440000000000001</v>
      </c>
      <c r="H162" s="39">
        <f t="shared" si="80"/>
        <v>0.86526315789473696</v>
      </c>
      <c r="I162" s="64">
        <v>12</v>
      </c>
      <c r="J162" s="65">
        <f t="shared" si="81"/>
        <v>1</v>
      </c>
      <c r="K162" s="66">
        <v>11.22</v>
      </c>
      <c r="L162" s="67">
        <f t="shared" si="82"/>
        <v>0.70125000000000004</v>
      </c>
      <c r="M162" s="68">
        <v>0</v>
      </c>
      <c r="N162" s="69">
        <f t="shared" si="83"/>
        <v>0</v>
      </c>
      <c r="O162" s="79">
        <v>11.08</v>
      </c>
      <c r="P162" s="80">
        <f t="shared" si="84"/>
        <v>0.92333333333333334</v>
      </c>
      <c r="Q162" s="81">
        <v>12.11</v>
      </c>
      <c r="R162" s="82">
        <f t="shared" si="85"/>
        <v>0.71235294117647052</v>
      </c>
      <c r="S162" s="81">
        <v>0</v>
      </c>
      <c r="T162" s="83">
        <f t="shared" si="86"/>
        <v>0</v>
      </c>
      <c r="U162" s="151">
        <v>12</v>
      </c>
      <c r="V162" s="151">
        <v>12</v>
      </c>
      <c r="W162" s="152">
        <f t="shared" si="64"/>
        <v>1</v>
      </c>
      <c r="X162" s="149">
        <v>12.33</v>
      </c>
      <c r="Y162" s="149">
        <f t="shared" si="65"/>
        <v>0.61650000000000005</v>
      </c>
      <c r="Z162" s="149">
        <v>0</v>
      </c>
      <c r="AA162" s="149">
        <f t="shared" si="66"/>
        <v>0</v>
      </c>
      <c r="AB162" s="160">
        <v>12</v>
      </c>
      <c r="AC162" s="159">
        <f t="shared" si="67"/>
        <v>1</v>
      </c>
      <c r="AD162" s="106">
        <v>7</v>
      </c>
      <c r="AE162" s="106">
        <f t="shared" si="68"/>
        <v>0.5</v>
      </c>
      <c r="AF162" s="106">
        <v>0</v>
      </c>
      <c r="AG162" s="106">
        <f t="shared" si="69"/>
        <v>0</v>
      </c>
      <c r="AH162" s="180">
        <v>12</v>
      </c>
      <c r="AI162" s="181">
        <f t="shared" si="70"/>
        <v>1</v>
      </c>
      <c r="AJ162" s="184">
        <v>9.67</v>
      </c>
      <c r="AK162" s="184">
        <f t="shared" si="71"/>
        <v>0.74384615384615382</v>
      </c>
      <c r="AL162" s="184">
        <v>0</v>
      </c>
      <c r="AM162" s="184">
        <f t="shared" si="72"/>
        <v>0</v>
      </c>
      <c r="AN162" s="96">
        <v>0</v>
      </c>
      <c r="AO162" s="97">
        <v>0.89399999999999991</v>
      </c>
      <c r="AP162" s="97">
        <v>0.75749999999999995</v>
      </c>
      <c r="AQ162" s="97">
        <v>0</v>
      </c>
      <c r="AR162" s="97">
        <v>0.94600000000000006</v>
      </c>
      <c r="AS162" s="97">
        <v>0</v>
      </c>
      <c r="AT162" s="97">
        <v>0.97799999999999998</v>
      </c>
      <c r="AU162" s="97">
        <v>0</v>
      </c>
      <c r="AV162" s="97">
        <v>1</v>
      </c>
      <c r="AW162" s="97">
        <v>0</v>
      </c>
      <c r="AX162" s="97">
        <v>0.98499999999999999</v>
      </c>
      <c r="AY162" s="97">
        <v>0</v>
      </c>
      <c r="AZ162" s="98">
        <v>0.83333333333333337</v>
      </c>
      <c r="BA162" s="98">
        <v>0.11842105263157894</v>
      </c>
      <c r="BB162" s="197">
        <f t="shared" si="73"/>
        <v>0.8728070175438597</v>
      </c>
      <c r="BC162" s="198">
        <f t="shared" si="74"/>
        <v>0.96531250000000002</v>
      </c>
      <c r="BD162" s="201">
        <f t="shared" si="75"/>
        <v>0.83734024122807016</v>
      </c>
      <c r="BE162" s="202">
        <v>0.66666666666666663</v>
      </c>
      <c r="BF162" s="209">
        <v>1</v>
      </c>
      <c r="BG162" s="210"/>
      <c r="BH162" s="211">
        <v>1</v>
      </c>
      <c r="BI162" s="212">
        <v>1</v>
      </c>
      <c r="BJ162" s="225">
        <v>3.5416666666666665</v>
      </c>
      <c r="BK162" s="267">
        <v>3.5416666666666665</v>
      </c>
      <c r="BL162" s="226" t="s">
        <v>20</v>
      </c>
      <c r="BM162" s="225">
        <v>3.8166666666666664</v>
      </c>
      <c r="BN162" s="201">
        <v>3.8166666666666664</v>
      </c>
      <c r="BO162" s="224" t="s">
        <v>20</v>
      </c>
      <c r="BP162" s="251">
        <f t="shared" si="76"/>
        <v>79.778736293859637</v>
      </c>
      <c r="BQ162" s="250">
        <f t="shared" si="77"/>
        <v>3</v>
      </c>
    </row>
    <row r="163" spans="1:69" ht="23.25">
      <c r="A163" s="133">
        <v>100786952</v>
      </c>
      <c r="B163" s="34">
        <v>8.33</v>
      </c>
      <c r="C163" s="35">
        <v>12</v>
      </c>
      <c r="D163" s="36">
        <f t="shared" si="78"/>
        <v>0.8470833333333333</v>
      </c>
      <c r="E163" s="37">
        <v>0</v>
      </c>
      <c r="F163" s="38">
        <f t="shared" si="79"/>
        <v>0</v>
      </c>
      <c r="G163" s="37">
        <v>19</v>
      </c>
      <c r="H163" s="39">
        <f t="shared" si="80"/>
        <v>1</v>
      </c>
      <c r="I163" s="64">
        <v>12</v>
      </c>
      <c r="J163" s="65">
        <f t="shared" si="81"/>
        <v>1</v>
      </c>
      <c r="K163" s="66">
        <v>15.5</v>
      </c>
      <c r="L163" s="67">
        <f t="shared" si="82"/>
        <v>0.96875</v>
      </c>
      <c r="M163" s="68">
        <v>0</v>
      </c>
      <c r="N163" s="69">
        <f t="shared" si="83"/>
        <v>0</v>
      </c>
      <c r="O163" s="79">
        <v>12</v>
      </c>
      <c r="P163" s="80">
        <f t="shared" si="84"/>
        <v>1</v>
      </c>
      <c r="Q163" s="81">
        <v>0</v>
      </c>
      <c r="R163" s="82">
        <f t="shared" si="85"/>
        <v>0</v>
      </c>
      <c r="S163" s="81">
        <v>28.67</v>
      </c>
      <c r="T163" s="83">
        <f t="shared" si="86"/>
        <v>0.98862068965517247</v>
      </c>
      <c r="U163" s="151">
        <v>12</v>
      </c>
      <c r="V163" s="151">
        <v>12</v>
      </c>
      <c r="W163" s="152">
        <f t="shared" si="64"/>
        <v>1</v>
      </c>
      <c r="X163" s="149">
        <v>19.329999999999998</v>
      </c>
      <c r="Y163" s="149">
        <f t="shared" si="65"/>
        <v>0.96649999999999991</v>
      </c>
      <c r="Z163" s="149">
        <v>0</v>
      </c>
      <c r="AA163" s="149">
        <f t="shared" si="66"/>
        <v>0</v>
      </c>
      <c r="AB163" s="160">
        <v>12</v>
      </c>
      <c r="AC163" s="159">
        <f t="shared" si="67"/>
        <v>1</v>
      </c>
      <c r="AD163" s="106">
        <v>13.5</v>
      </c>
      <c r="AE163" s="106">
        <f t="shared" si="68"/>
        <v>0.9642857142857143</v>
      </c>
      <c r="AF163" s="106">
        <v>0</v>
      </c>
      <c r="AG163" s="106">
        <f t="shared" si="69"/>
        <v>0</v>
      </c>
      <c r="AH163" s="180">
        <v>12</v>
      </c>
      <c r="AI163" s="181">
        <f t="shared" si="70"/>
        <v>1</v>
      </c>
      <c r="AJ163" s="184">
        <v>0</v>
      </c>
      <c r="AK163" s="184">
        <f t="shared" si="71"/>
        <v>0</v>
      </c>
      <c r="AL163" s="184">
        <v>19.329999999999998</v>
      </c>
      <c r="AM163" s="184">
        <f t="shared" si="72"/>
        <v>0.96649999999999991</v>
      </c>
      <c r="AN163" s="96">
        <v>0</v>
      </c>
      <c r="AO163" s="97">
        <v>0.90600000000000003</v>
      </c>
      <c r="AP163" s="97">
        <v>0.93500000000000005</v>
      </c>
      <c r="AQ163" s="97">
        <v>0</v>
      </c>
      <c r="AR163" s="97">
        <v>0</v>
      </c>
      <c r="AS163" s="97">
        <v>1</v>
      </c>
      <c r="AT163" s="97">
        <v>0.96199999999999997</v>
      </c>
      <c r="AU163" s="97">
        <v>0</v>
      </c>
      <c r="AV163" s="97">
        <v>0.97250000000000003</v>
      </c>
      <c r="AW163" s="97">
        <v>0</v>
      </c>
      <c r="AX163" s="97">
        <v>0</v>
      </c>
      <c r="AY163" s="97">
        <v>0.97666666666666668</v>
      </c>
      <c r="AZ163" s="98">
        <v>0.97222222222222221</v>
      </c>
      <c r="BA163" s="98">
        <v>2.6315789473684209E-2</v>
      </c>
      <c r="BB163" s="197">
        <f t="shared" si="73"/>
        <v>0.98099415204678364</v>
      </c>
      <c r="BC163" s="198">
        <f t="shared" si="74"/>
        <v>0.96177083333333335</v>
      </c>
      <c r="BD163" s="201">
        <f t="shared" si="75"/>
        <v>1.2588631580747847</v>
      </c>
      <c r="BE163" s="202">
        <v>1</v>
      </c>
      <c r="BF163" s="209">
        <v>1</v>
      </c>
      <c r="BG163" s="210">
        <v>1</v>
      </c>
      <c r="BH163" s="211">
        <v>1</v>
      </c>
      <c r="BI163" s="212">
        <v>1</v>
      </c>
      <c r="BJ163" s="225">
        <v>4.354166666666667</v>
      </c>
      <c r="BK163" s="268">
        <v>4.854166666666667</v>
      </c>
      <c r="BL163" s="226" t="s">
        <v>49</v>
      </c>
      <c r="BM163" s="225">
        <v>4.6500000000000004</v>
      </c>
      <c r="BN163" s="201">
        <v>4.6500000000000004</v>
      </c>
      <c r="BO163" s="224" t="s">
        <v>20</v>
      </c>
      <c r="BP163" s="251">
        <f t="shared" si="76"/>
        <v>103.82086623257136</v>
      </c>
      <c r="BQ163" s="250">
        <f t="shared" si="77"/>
        <v>5</v>
      </c>
    </row>
    <row r="164" spans="1:69" ht="15">
      <c r="A164" s="133">
        <v>100788549</v>
      </c>
      <c r="B164" s="34">
        <v>5.33</v>
      </c>
      <c r="C164" s="35">
        <v>12</v>
      </c>
      <c r="D164" s="36">
        <f t="shared" si="78"/>
        <v>0.7220833333333333</v>
      </c>
      <c r="E164" s="37">
        <v>8.33</v>
      </c>
      <c r="F164" s="38">
        <f t="shared" si="79"/>
        <v>0.75727272727272732</v>
      </c>
      <c r="G164" s="37">
        <v>0</v>
      </c>
      <c r="H164" s="39">
        <f t="shared" si="80"/>
        <v>0</v>
      </c>
      <c r="I164" s="64">
        <v>8.25</v>
      </c>
      <c r="J164" s="65">
        <f t="shared" si="81"/>
        <v>0.6875</v>
      </c>
      <c r="K164" s="66">
        <v>0</v>
      </c>
      <c r="L164" s="67">
        <f t="shared" si="82"/>
        <v>0</v>
      </c>
      <c r="M164" s="68">
        <v>0</v>
      </c>
      <c r="N164" s="69">
        <f t="shared" si="83"/>
        <v>0</v>
      </c>
      <c r="O164" s="79">
        <v>7.66</v>
      </c>
      <c r="P164" s="80">
        <f t="shared" si="84"/>
        <v>0.63833333333333331</v>
      </c>
      <c r="Q164" s="81">
        <v>15.5</v>
      </c>
      <c r="R164" s="82">
        <f t="shared" si="85"/>
        <v>0.91176470588235292</v>
      </c>
      <c r="S164" s="81">
        <v>0</v>
      </c>
      <c r="T164" s="83">
        <f t="shared" si="86"/>
        <v>0</v>
      </c>
      <c r="U164" s="151">
        <v>10</v>
      </c>
      <c r="V164" s="151" t="s">
        <v>0</v>
      </c>
      <c r="W164" s="152">
        <f t="shared" si="64"/>
        <v>0.41666666666666669</v>
      </c>
      <c r="X164" s="149">
        <v>20</v>
      </c>
      <c r="Y164" s="149">
        <f t="shared" si="65"/>
        <v>1</v>
      </c>
      <c r="Z164" s="149">
        <v>0</v>
      </c>
      <c r="AA164" s="149">
        <f t="shared" si="66"/>
        <v>0</v>
      </c>
      <c r="AB164" s="160">
        <v>10</v>
      </c>
      <c r="AC164" s="159">
        <f t="shared" si="67"/>
        <v>0.83333333333333337</v>
      </c>
      <c r="AD164" s="106">
        <v>9.33</v>
      </c>
      <c r="AE164" s="106">
        <f t="shared" si="68"/>
        <v>0.66642857142857148</v>
      </c>
      <c r="AF164" s="106">
        <v>0</v>
      </c>
      <c r="AG164" s="106">
        <f t="shared" si="69"/>
        <v>0</v>
      </c>
      <c r="AH164" s="180">
        <v>10.48</v>
      </c>
      <c r="AI164" s="181">
        <f t="shared" si="70"/>
        <v>0.87333333333333341</v>
      </c>
      <c r="AJ164" s="184">
        <v>0</v>
      </c>
      <c r="AK164" s="184">
        <f t="shared" si="71"/>
        <v>0</v>
      </c>
      <c r="AL164" s="184">
        <v>0</v>
      </c>
      <c r="AM164" s="184">
        <f t="shared" si="72"/>
        <v>0</v>
      </c>
      <c r="AN164" s="96">
        <v>0.95750000000000002</v>
      </c>
      <c r="AO164" s="97">
        <v>0</v>
      </c>
      <c r="AP164" s="97">
        <v>0</v>
      </c>
      <c r="AQ164" s="97">
        <v>0</v>
      </c>
      <c r="AR164" s="97">
        <v>1</v>
      </c>
      <c r="AS164" s="97">
        <v>0</v>
      </c>
      <c r="AT164" s="97">
        <v>1</v>
      </c>
      <c r="AU164" s="97">
        <v>0</v>
      </c>
      <c r="AV164" s="97">
        <v>0.97</v>
      </c>
      <c r="AW164" s="97">
        <v>0</v>
      </c>
      <c r="AX164" s="97">
        <v>0</v>
      </c>
      <c r="AY164" s="97">
        <v>0</v>
      </c>
      <c r="AZ164" s="98">
        <v>0.83333333333333337</v>
      </c>
      <c r="BA164" s="98">
        <v>0.19736842105263158</v>
      </c>
      <c r="BB164" s="197">
        <f t="shared" si="73"/>
        <v>0.89912280701754388</v>
      </c>
      <c r="BC164" s="198">
        <f t="shared" si="74"/>
        <v>0.66374999999999995</v>
      </c>
      <c r="BD164" s="201">
        <f t="shared" si="75"/>
        <v>0.62979808897243106</v>
      </c>
      <c r="BE164" s="202">
        <v>1</v>
      </c>
      <c r="BF164" s="209">
        <v>1</v>
      </c>
      <c r="BG164" s="210">
        <v>1</v>
      </c>
      <c r="BH164" s="211">
        <v>1</v>
      </c>
      <c r="BI164" s="212">
        <v>1</v>
      </c>
      <c r="BJ164" s="225">
        <v>3.6666666666666665</v>
      </c>
      <c r="BK164" s="267">
        <v>3.6666666666666665</v>
      </c>
      <c r="BL164" s="226" t="s">
        <v>20</v>
      </c>
      <c r="BM164" s="225">
        <v>3.65</v>
      </c>
      <c r="BN164" s="201">
        <v>3.65</v>
      </c>
      <c r="BO164" s="224" t="s">
        <v>20</v>
      </c>
      <c r="BP164" s="251">
        <f t="shared" si="76"/>
        <v>75.135960996240598</v>
      </c>
      <c r="BQ164" s="250">
        <f t="shared" si="77"/>
        <v>3</v>
      </c>
    </row>
    <row r="165" spans="1:69" ht="23.25">
      <c r="A165" s="133">
        <v>100793068</v>
      </c>
      <c r="B165" s="34">
        <v>12</v>
      </c>
      <c r="C165" s="35">
        <v>12</v>
      </c>
      <c r="D165" s="36">
        <f t="shared" si="78"/>
        <v>1</v>
      </c>
      <c r="E165" s="37">
        <v>10.33</v>
      </c>
      <c r="F165" s="38">
        <f t="shared" si="79"/>
        <v>0.93909090909090909</v>
      </c>
      <c r="G165" s="37">
        <v>0</v>
      </c>
      <c r="H165" s="39">
        <f t="shared" si="80"/>
        <v>0</v>
      </c>
      <c r="I165" s="64">
        <v>11.25</v>
      </c>
      <c r="J165" s="65">
        <f t="shared" si="81"/>
        <v>0.9375</v>
      </c>
      <c r="K165" s="66">
        <v>0</v>
      </c>
      <c r="L165" s="67">
        <f t="shared" si="82"/>
        <v>0</v>
      </c>
      <c r="M165" s="68">
        <v>13</v>
      </c>
      <c r="N165" s="69">
        <f t="shared" si="83"/>
        <v>0.65</v>
      </c>
      <c r="O165" s="79">
        <v>11.45</v>
      </c>
      <c r="P165" s="80">
        <f t="shared" si="84"/>
        <v>0.95416666666666661</v>
      </c>
      <c r="Q165" s="81">
        <v>0</v>
      </c>
      <c r="R165" s="82">
        <f t="shared" si="85"/>
        <v>0</v>
      </c>
      <c r="S165" s="81">
        <v>15.5</v>
      </c>
      <c r="T165" s="83">
        <f t="shared" si="86"/>
        <v>0.53448275862068961</v>
      </c>
      <c r="U165" s="151">
        <v>12</v>
      </c>
      <c r="V165" s="151">
        <v>11.26</v>
      </c>
      <c r="W165" s="152">
        <f t="shared" si="64"/>
        <v>0.96916666666666662</v>
      </c>
      <c r="X165" s="149">
        <v>18.670000000000002</v>
      </c>
      <c r="Y165" s="149">
        <f t="shared" si="65"/>
        <v>0.93350000000000011</v>
      </c>
      <c r="Z165" s="149">
        <v>5</v>
      </c>
      <c r="AA165" s="149">
        <f t="shared" si="66"/>
        <v>0.19230769230769232</v>
      </c>
      <c r="AB165" s="160">
        <v>12</v>
      </c>
      <c r="AC165" s="159">
        <f t="shared" si="67"/>
        <v>1</v>
      </c>
      <c r="AD165" s="106">
        <v>0</v>
      </c>
      <c r="AE165" s="106">
        <f t="shared" si="68"/>
        <v>0</v>
      </c>
      <c r="AF165" s="106">
        <v>11.71</v>
      </c>
      <c r="AG165" s="106">
        <f t="shared" si="69"/>
        <v>0.61631578947368426</v>
      </c>
      <c r="AH165" s="180">
        <v>12</v>
      </c>
      <c r="AI165" s="181">
        <f t="shared" si="70"/>
        <v>1</v>
      </c>
      <c r="AJ165" s="184">
        <v>8.14</v>
      </c>
      <c r="AK165" s="184">
        <f t="shared" si="71"/>
        <v>0.62615384615384617</v>
      </c>
      <c r="AL165" s="184">
        <v>10.67</v>
      </c>
      <c r="AM165" s="184">
        <f t="shared" si="72"/>
        <v>0.53349999999999997</v>
      </c>
      <c r="AN165" s="96">
        <v>1</v>
      </c>
      <c r="AO165" s="97">
        <v>0</v>
      </c>
      <c r="AP165" s="97">
        <v>0</v>
      </c>
      <c r="AQ165" s="97">
        <v>0.97799999999999998</v>
      </c>
      <c r="AR165" s="97">
        <v>0</v>
      </c>
      <c r="AS165" s="97">
        <v>0</v>
      </c>
      <c r="AT165" s="97">
        <v>0.97399999999999998</v>
      </c>
      <c r="AU165" s="97">
        <v>0.90285714285714291</v>
      </c>
      <c r="AV165" s="97">
        <v>0</v>
      </c>
      <c r="AW165" s="97">
        <v>0.86199999999999988</v>
      </c>
      <c r="AX165" s="97">
        <v>0.96</v>
      </c>
      <c r="AY165" s="97">
        <v>0.99333333333333329</v>
      </c>
      <c r="AZ165" s="98">
        <v>0.91666666666666663</v>
      </c>
      <c r="BA165" s="98">
        <v>0</v>
      </c>
      <c r="BB165" s="197">
        <f t="shared" si="73"/>
        <v>0.91666666666666663</v>
      </c>
      <c r="BC165" s="198">
        <f t="shared" si="74"/>
        <v>0.97875000000000012</v>
      </c>
      <c r="BD165" s="201">
        <f t="shared" si="75"/>
        <v>1.1302310189709464</v>
      </c>
      <c r="BE165" s="202">
        <v>0.66666666666666663</v>
      </c>
      <c r="BF165" s="209">
        <v>1</v>
      </c>
      <c r="BG165" s="210">
        <v>1</v>
      </c>
      <c r="BH165" s="211">
        <v>1</v>
      </c>
      <c r="BI165" s="212">
        <v>1</v>
      </c>
      <c r="BJ165" s="225">
        <v>3.645833333333333</v>
      </c>
      <c r="BK165" s="268">
        <v>4.145833333333333</v>
      </c>
      <c r="BL165" s="226" t="s">
        <v>49</v>
      </c>
      <c r="BM165" s="225">
        <v>3.8999999999999995</v>
      </c>
      <c r="BN165" s="227">
        <v>4.8999999999999995</v>
      </c>
      <c r="BO165" s="224" t="s">
        <v>47</v>
      </c>
      <c r="BP165" s="251">
        <f t="shared" si="76"/>
        <v>94.643275474273651</v>
      </c>
      <c r="BQ165" s="250">
        <f t="shared" si="77"/>
        <v>5</v>
      </c>
    </row>
    <row r="166" spans="1:69" ht="23.25">
      <c r="A166" s="133">
        <v>100794397</v>
      </c>
      <c r="B166" s="34">
        <v>12</v>
      </c>
      <c r="C166" s="35">
        <v>12</v>
      </c>
      <c r="D166" s="36">
        <f t="shared" si="78"/>
        <v>1</v>
      </c>
      <c r="E166" s="37">
        <v>0</v>
      </c>
      <c r="F166" s="38">
        <f t="shared" si="79"/>
        <v>0</v>
      </c>
      <c r="G166" s="37">
        <v>17.329999999999998</v>
      </c>
      <c r="H166" s="39">
        <f t="shared" si="80"/>
        <v>0.91210526315789464</v>
      </c>
      <c r="I166" s="64">
        <v>12</v>
      </c>
      <c r="J166" s="65">
        <f t="shared" si="81"/>
        <v>1</v>
      </c>
      <c r="K166" s="66">
        <v>15.67</v>
      </c>
      <c r="L166" s="67">
        <f t="shared" si="82"/>
        <v>0.979375</v>
      </c>
      <c r="M166" s="68">
        <v>0</v>
      </c>
      <c r="N166" s="69">
        <f t="shared" si="83"/>
        <v>0</v>
      </c>
      <c r="O166" s="79">
        <v>12</v>
      </c>
      <c r="P166" s="80">
        <f t="shared" si="84"/>
        <v>1</v>
      </c>
      <c r="Q166" s="81">
        <v>17</v>
      </c>
      <c r="R166" s="82">
        <f t="shared" si="85"/>
        <v>1</v>
      </c>
      <c r="S166" s="81">
        <v>0</v>
      </c>
      <c r="T166" s="83">
        <f t="shared" si="86"/>
        <v>0</v>
      </c>
      <c r="U166" s="151">
        <v>12</v>
      </c>
      <c r="V166" s="151">
        <v>12</v>
      </c>
      <c r="W166" s="152">
        <f t="shared" si="64"/>
        <v>1</v>
      </c>
      <c r="X166" s="149">
        <v>19.670000000000002</v>
      </c>
      <c r="Y166" s="149">
        <f t="shared" si="65"/>
        <v>0.98350000000000004</v>
      </c>
      <c r="Z166" s="149">
        <v>0</v>
      </c>
      <c r="AA166" s="149">
        <f t="shared" si="66"/>
        <v>0</v>
      </c>
      <c r="AB166" s="160">
        <v>12</v>
      </c>
      <c r="AC166" s="159">
        <f t="shared" si="67"/>
        <v>1</v>
      </c>
      <c r="AD166" s="106">
        <v>14</v>
      </c>
      <c r="AE166" s="106">
        <f t="shared" si="68"/>
        <v>1</v>
      </c>
      <c r="AF166" s="106">
        <v>0</v>
      </c>
      <c r="AG166" s="106">
        <f t="shared" si="69"/>
        <v>0</v>
      </c>
      <c r="AH166" s="180">
        <v>12</v>
      </c>
      <c r="AI166" s="181">
        <f t="shared" si="70"/>
        <v>1</v>
      </c>
      <c r="AJ166" s="184">
        <v>13</v>
      </c>
      <c r="AK166" s="184">
        <f t="shared" si="71"/>
        <v>1</v>
      </c>
      <c r="AL166" s="184">
        <v>0</v>
      </c>
      <c r="AM166" s="184">
        <f t="shared" si="72"/>
        <v>0</v>
      </c>
      <c r="AN166" s="96">
        <v>0</v>
      </c>
      <c r="AO166" s="97">
        <v>0.95</v>
      </c>
      <c r="AP166" s="97">
        <v>0.98750000000000004</v>
      </c>
      <c r="AQ166" s="97">
        <v>0</v>
      </c>
      <c r="AR166" s="97">
        <v>0.99199999999999999</v>
      </c>
      <c r="AS166" s="97">
        <v>0</v>
      </c>
      <c r="AT166" s="97">
        <v>0.99199999999999999</v>
      </c>
      <c r="AU166" s="97">
        <v>0</v>
      </c>
      <c r="AV166" s="97">
        <v>0.98499999999999999</v>
      </c>
      <c r="AW166" s="97">
        <v>0</v>
      </c>
      <c r="AX166" s="97">
        <v>0.98499999999999999</v>
      </c>
      <c r="AY166" s="97">
        <v>0</v>
      </c>
      <c r="AZ166" s="98">
        <v>0.86111111111111116</v>
      </c>
      <c r="BA166" s="98">
        <v>0.30263157894736842</v>
      </c>
      <c r="BB166" s="197">
        <f t="shared" si="73"/>
        <v>0.96198830409356728</v>
      </c>
      <c r="BC166" s="198">
        <f t="shared" si="74"/>
        <v>1</v>
      </c>
      <c r="BD166" s="201">
        <f t="shared" si="75"/>
        <v>1.0558736293859647</v>
      </c>
      <c r="BE166" s="202">
        <v>1</v>
      </c>
      <c r="BF166" s="209">
        <v>1</v>
      </c>
      <c r="BG166" s="210"/>
      <c r="BH166" s="211">
        <v>1</v>
      </c>
      <c r="BI166" s="212">
        <v>1</v>
      </c>
      <c r="BJ166" s="225">
        <v>4.4791666666666661</v>
      </c>
      <c r="BK166" s="268">
        <v>4.9791666666666661</v>
      </c>
      <c r="BL166" s="226" t="s">
        <v>49</v>
      </c>
      <c r="BM166" s="225">
        <v>4.4000000000000004</v>
      </c>
      <c r="BN166" s="201">
        <v>4.4000000000000004</v>
      </c>
      <c r="BO166" s="224" t="s">
        <v>20</v>
      </c>
      <c r="BP166" s="251">
        <f t="shared" si="76"/>
        <v>98.34333196271929</v>
      </c>
      <c r="BQ166" s="250">
        <f t="shared" si="77"/>
        <v>5</v>
      </c>
    </row>
    <row r="167" spans="1:69" ht="15">
      <c r="A167" s="134">
        <v>100795053</v>
      </c>
      <c r="B167" s="34"/>
      <c r="C167" s="35"/>
      <c r="D167" s="36"/>
      <c r="E167" s="37"/>
      <c r="F167" s="38"/>
      <c r="G167" s="37"/>
      <c r="H167" s="39"/>
      <c r="I167" s="64"/>
      <c r="J167" s="65"/>
      <c r="K167" s="66"/>
      <c r="L167" s="67"/>
      <c r="M167" s="68"/>
      <c r="N167" s="69"/>
      <c r="O167" s="79"/>
      <c r="P167" s="80"/>
      <c r="Q167" s="81"/>
      <c r="R167" s="82"/>
      <c r="S167" s="81"/>
      <c r="T167" s="83"/>
      <c r="U167" s="151" t="s">
        <v>0</v>
      </c>
      <c r="V167" s="151" t="s">
        <v>0</v>
      </c>
      <c r="W167" s="152">
        <f t="shared" si="64"/>
        <v>0</v>
      </c>
      <c r="X167" s="149">
        <v>0</v>
      </c>
      <c r="Y167" s="149">
        <f t="shared" si="65"/>
        <v>0</v>
      </c>
      <c r="Z167" s="149">
        <v>0</v>
      </c>
      <c r="AA167" s="149">
        <f t="shared" si="66"/>
        <v>0</v>
      </c>
      <c r="AB167" s="160" t="s">
        <v>0</v>
      </c>
      <c r="AC167" s="159">
        <f t="shared" si="67"/>
        <v>0</v>
      </c>
      <c r="AD167" s="106">
        <v>0</v>
      </c>
      <c r="AE167" s="106">
        <f t="shared" si="68"/>
        <v>0</v>
      </c>
      <c r="AF167" s="106">
        <v>0</v>
      </c>
      <c r="AG167" s="106">
        <f t="shared" si="69"/>
        <v>0</v>
      </c>
      <c r="AH167" s="180" t="s">
        <v>0</v>
      </c>
      <c r="AI167" s="181">
        <f t="shared" si="70"/>
        <v>0</v>
      </c>
      <c r="AJ167" s="184">
        <v>0</v>
      </c>
      <c r="AK167" s="184">
        <f t="shared" si="71"/>
        <v>0</v>
      </c>
      <c r="AL167" s="184">
        <v>0</v>
      </c>
      <c r="AM167" s="184">
        <f t="shared" si="72"/>
        <v>0</v>
      </c>
      <c r="AN167" s="96">
        <v>0</v>
      </c>
      <c r="AO167" s="97">
        <v>0</v>
      </c>
      <c r="AP167" s="97">
        <v>0</v>
      </c>
      <c r="AQ167" s="97">
        <v>0</v>
      </c>
      <c r="AR167" s="97">
        <v>0</v>
      </c>
      <c r="AS167" s="97">
        <v>0</v>
      </c>
      <c r="AT167" s="97">
        <v>0</v>
      </c>
      <c r="AU167" s="97">
        <v>0</v>
      </c>
      <c r="AV167" s="97">
        <v>0</v>
      </c>
      <c r="AW167" s="97">
        <v>0</v>
      </c>
      <c r="AX167" s="97">
        <v>0</v>
      </c>
      <c r="AY167" s="97">
        <v>0</v>
      </c>
      <c r="AZ167" s="98">
        <v>0.1111111111111111</v>
      </c>
      <c r="BA167" s="98">
        <v>0</v>
      </c>
      <c r="BB167" s="197">
        <f t="shared" si="73"/>
        <v>0.1111111111111111</v>
      </c>
      <c r="BC167" s="198">
        <f t="shared" si="74"/>
        <v>0</v>
      </c>
      <c r="BD167" s="201">
        <f t="shared" si="75"/>
        <v>0</v>
      </c>
      <c r="BE167" s="202">
        <v>0</v>
      </c>
      <c r="BF167" s="209"/>
      <c r="BG167" s="210"/>
      <c r="BH167" s="211"/>
      <c r="BI167" s="212"/>
      <c r="BJ167" s="225"/>
      <c r="BK167" s="267"/>
      <c r="BL167" s="224"/>
      <c r="BM167" s="225"/>
      <c r="BN167" s="201" t="s">
        <v>20</v>
      </c>
      <c r="BO167" s="224" t="s">
        <v>20</v>
      </c>
      <c r="BP167" s="251" t="str">
        <f t="shared" si="76"/>
        <v>*</v>
      </c>
      <c r="BQ167" s="250" t="str">
        <f t="shared" si="77"/>
        <v>*</v>
      </c>
    </row>
    <row r="168" spans="1:69" ht="23.25">
      <c r="A168" s="133">
        <v>100795914</v>
      </c>
      <c r="B168" s="34">
        <v>12</v>
      </c>
      <c r="C168" s="35">
        <v>12</v>
      </c>
      <c r="D168" s="36">
        <f t="shared" si="78"/>
        <v>1</v>
      </c>
      <c r="E168" s="37">
        <v>11</v>
      </c>
      <c r="F168" s="38">
        <f t="shared" si="79"/>
        <v>1</v>
      </c>
      <c r="G168" s="37">
        <v>0</v>
      </c>
      <c r="H168" s="39">
        <f t="shared" si="80"/>
        <v>0</v>
      </c>
      <c r="I168" s="64">
        <v>12</v>
      </c>
      <c r="J168" s="65">
        <f t="shared" si="81"/>
        <v>1</v>
      </c>
      <c r="K168" s="66">
        <v>9.67</v>
      </c>
      <c r="L168" s="67">
        <f t="shared" si="82"/>
        <v>0.604375</v>
      </c>
      <c r="M168" s="68">
        <v>0</v>
      </c>
      <c r="N168" s="69">
        <f t="shared" si="83"/>
        <v>0</v>
      </c>
      <c r="O168" s="79">
        <v>12</v>
      </c>
      <c r="P168" s="80">
        <f t="shared" si="84"/>
        <v>1</v>
      </c>
      <c r="Q168" s="81">
        <v>15.33</v>
      </c>
      <c r="R168" s="82">
        <f t="shared" si="85"/>
        <v>0.90176470588235291</v>
      </c>
      <c r="S168" s="81">
        <v>0</v>
      </c>
      <c r="T168" s="83">
        <f t="shared" si="86"/>
        <v>0</v>
      </c>
      <c r="U168" s="151">
        <v>12</v>
      </c>
      <c r="V168" s="151">
        <v>12</v>
      </c>
      <c r="W168" s="152">
        <f t="shared" si="64"/>
        <v>1</v>
      </c>
      <c r="X168" s="149">
        <v>0</v>
      </c>
      <c r="Y168" s="149">
        <f t="shared" si="65"/>
        <v>0</v>
      </c>
      <c r="Z168" s="149">
        <v>23.33</v>
      </c>
      <c r="AA168" s="149">
        <f t="shared" si="66"/>
        <v>0.89730769230769225</v>
      </c>
      <c r="AB168" s="160">
        <v>12</v>
      </c>
      <c r="AC168" s="159">
        <f t="shared" si="67"/>
        <v>1</v>
      </c>
      <c r="AD168" s="106">
        <v>0</v>
      </c>
      <c r="AE168" s="106">
        <f t="shared" si="68"/>
        <v>0</v>
      </c>
      <c r="AF168" s="106">
        <v>8</v>
      </c>
      <c r="AG168" s="106">
        <f t="shared" si="69"/>
        <v>0.42105263157894735</v>
      </c>
      <c r="AH168" s="180">
        <v>12</v>
      </c>
      <c r="AI168" s="181">
        <f t="shared" si="70"/>
        <v>1</v>
      </c>
      <c r="AJ168" s="184">
        <v>0</v>
      </c>
      <c r="AK168" s="184">
        <f t="shared" si="71"/>
        <v>0</v>
      </c>
      <c r="AL168" s="184">
        <v>11.67</v>
      </c>
      <c r="AM168" s="184">
        <f t="shared" si="72"/>
        <v>0.58350000000000002</v>
      </c>
      <c r="AN168" s="96">
        <v>1</v>
      </c>
      <c r="AO168" s="97">
        <v>0</v>
      </c>
      <c r="AP168" s="97">
        <v>0.94</v>
      </c>
      <c r="AQ168" s="97">
        <v>0</v>
      </c>
      <c r="AR168" s="97">
        <v>1</v>
      </c>
      <c r="AS168" s="97">
        <v>0</v>
      </c>
      <c r="AT168" s="97">
        <v>0</v>
      </c>
      <c r="AU168" s="97">
        <v>0.99285714285714288</v>
      </c>
      <c r="AV168" s="97">
        <v>0</v>
      </c>
      <c r="AW168" s="97">
        <v>0.94199999999999995</v>
      </c>
      <c r="AX168" s="97">
        <v>0</v>
      </c>
      <c r="AY168" s="97">
        <v>0.92833333333333334</v>
      </c>
      <c r="AZ168" s="98">
        <v>0.86111111111111116</v>
      </c>
      <c r="BA168" s="98">
        <v>0</v>
      </c>
      <c r="BB168" s="197">
        <f t="shared" si="73"/>
        <v>0.86111111111111116</v>
      </c>
      <c r="BC168" s="198">
        <f t="shared" si="74"/>
        <v>1</v>
      </c>
      <c r="BD168" s="201">
        <f t="shared" si="75"/>
        <v>0.97692806033513269</v>
      </c>
      <c r="BE168" s="202">
        <v>0.5</v>
      </c>
      <c r="BF168" s="209">
        <v>1</v>
      </c>
      <c r="BG168" s="210">
        <v>1</v>
      </c>
      <c r="BH168" s="211">
        <v>1</v>
      </c>
      <c r="BI168" s="212">
        <v>1</v>
      </c>
      <c r="BJ168" s="225">
        <v>3.145833333333333</v>
      </c>
      <c r="BK168" s="268">
        <v>4.145833333333333</v>
      </c>
      <c r="BL168" s="226" t="s">
        <v>47</v>
      </c>
      <c r="BM168" s="225">
        <v>3.0500000000000003</v>
      </c>
      <c r="BN168" s="227">
        <v>4.0500000000000007</v>
      </c>
      <c r="BO168" s="224" t="s">
        <v>47</v>
      </c>
      <c r="BP168" s="251">
        <f t="shared" si="76"/>
        <v>85.123201508378315</v>
      </c>
      <c r="BQ168" s="250">
        <f t="shared" si="77"/>
        <v>4</v>
      </c>
    </row>
    <row r="169" spans="1:69" ht="23.25">
      <c r="A169" s="133">
        <v>100796023</v>
      </c>
      <c r="B169" s="34">
        <v>11</v>
      </c>
      <c r="C169" s="35">
        <v>11.26</v>
      </c>
      <c r="D169" s="36">
        <f t="shared" si="78"/>
        <v>0.92749999999999988</v>
      </c>
      <c r="E169" s="37">
        <v>7.78</v>
      </c>
      <c r="F169" s="38">
        <f t="shared" si="79"/>
        <v>0.70727272727272728</v>
      </c>
      <c r="G169" s="37">
        <v>0</v>
      </c>
      <c r="H169" s="39">
        <f t="shared" si="80"/>
        <v>0</v>
      </c>
      <c r="I169" s="64">
        <v>10</v>
      </c>
      <c r="J169" s="65">
        <f t="shared" si="81"/>
        <v>0.83333333333333337</v>
      </c>
      <c r="K169" s="66">
        <v>13.56</v>
      </c>
      <c r="L169" s="67">
        <f t="shared" si="82"/>
        <v>0.84750000000000003</v>
      </c>
      <c r="M169" s="68">
        <v>0</v>
      </c>
      <c r="N169" s="69">
        <f t="shared" si="83"/>
        <v>0</v>
      </c>
      <c r="O169" s="79">
        <v>5.08</v>
      </c>
      <c r="P169" s="80">
        <f t="shared" si="84"/>
        <v>0.42333333333333334</v>
      </c>
      <c r="Q169" s="81">
        <v>0</v>
      </c>
      <c r="R169" s="82">
        <f t="shared" si="85"/>
        <v>0</v>
      </c>
      <c r="S169" s="81">
        <v>18.13</v>
      </c>
      <c r="T169" s="83">
        <f t="shared" si="86"/>
        <v>0.6251724137931034</v>
      </c>
      <c r="U169" s="151">
        <v>7</v>
      </c>
      <c r="V169" s="151" t="s">
        <v>0</v>
      </c>
      <c r="W169" s="152">
        <f t="shared" si="64"/>
        <v>0.29166666666666669</v>
      </c>
      <c r="X169" s="149">
        <v>16.11</v>
      </c>
      <c r="Y169" s="149">
        <f t="shared" si="65"/>
        <v>0.80549999999999999</v>
      </c>
      <c r="Z169" s="149">
        <v>0</v>
      </c>
      <c r="AA169" s="149">
        <f t="shared" si="66"/>
        <v>0</v>
      </c>
      <c r="AB169" s="160">
        <v>12</v>
      </c>
      <c r="AC169" s="159">
        <f t="shared" si="67"/>
        <v>1</v>
      </c>
      <c r="AD169" s="106">
        <v>0</v>
      </c>
      <c r="AE169" s="106">
        <f t="shared" si="68"/>
        <v>0</v>
      </c>
      <c r="AF169" s="106">
        <v>17.670000000000002</v>
      </c>
      <c r="AG169" s="106">
        <f t="shared" si="69"/>
        <v>0.93</v>
      </c>
      <c r="AH169" s="180">
        <v>10.51</v>
      </c>
      <c r="AI169" s="181">
        <f t="shared" si="70"/>
        <v>0.87583333333333335</v>
      </c>
      <c r="AJ169" s="184">
        <v>12.67</v>
      </c>
      <c r="AK169" s="184">
        <f t="shared" si="71"/>
        <v>0.97461538461538466</v>
      </c>
      <c r="AL169" s="184">
        <v>0</v>
      </c>
      <c r="AM169" s="184">
        <f t="shared" si="72"/>
        <v>0</v>
      </c>
      <c r="AN169" s="96">
        <v>0.90249999999999997</v>
      </c>
      <c r="AO169" s="97">
        <v>0</v>
      </c>
      <c r="AP169" s="97">
        <v>0.97750000000000004</v>
      </c>
      <c r="AQ169" s="97">
        <v>0</v>
      </c>
      <c r="AR169" s="97">
        <v>0</v>
      </c>
      <c r="AS169" s="97">
        <v>0.91666666666666663</v>
      </c>
      <c r="AT169" s="97">
        <v>0.98599999999999999</v>
      </c>
      <c r="AU169" s="97">
        <v>0</v>
      </c>
      <c r="AV169" s="97">
        <v>0</v>
      </c>
      <c r="AW169" s="97">
        <v>0.89200000000000002</v>
      </c>
      <c r="AX169" s="97">
        <v>0.97750000000000004</v>
      </c>
      <c r="AY169" s="97">
        <v>0</v>
      </c>
      <c r="AZ169" s="98">
        <v>0.77777777777777779</v>
      </c>
      <c r="BA169" s="98">
        <v>0.32894736842105265</v>
      </c>
      <c r="BB169" s="197">
        <f t="shared" si="73"/>
        <v>0.88742690058479534</v>
      </c>
      <c r="BC169" s="198">
        <f t="shared" si="74"/>
        <v>0.69635416666666661</v>
      </c>
      <c r="BD169" s="201">
        <f t="shared" si="75"/>
        <v>0.98417717533776972</v>
      </c>
      <c r="BE169" s="202">
        <v>0.5</v>
      </c>
      <c r="BF169" s="209">
        <v>1</v>
      </c>
      <c r="BG169" s="210">
        <v>1</v>
      </c>
      <c r="BH169" s="211">
        <v>1</v>
      </c>
      <c r="BI169" s="212">
        <v>1</v>
      </c>
      <c r="BJ169" s="225">
        <v>2.6458333333333335</v>
      </c>
      <c r="BK169" s="268">
        <v>3.6458333333333335</v>
      </c>
      <c r="BL169" s="226" t="s">
        <v>47</v>
      </c>
      <c r="BM169" s="225">
        <v>3.25</v>
      </c>
      <c r="BN169" s="227">
        <v>3.75</v>
      </c>
      <c r="BO169" s="224" t="s">
        <v>49</v>
      </c>
      <c r="BP169" s="251">
        <f t="shared" si="76"/>
        <v>79.462707892216173</v>
      </c>
      <c r="BQ169" s="250">
        <f t="shared" si="77"/>
        <v>3</v>
      </c>
    </row>
    <row r="170" spans="1:69" ht="34.5">
      <c r="A170" s="133">
        <v>100796735</v>
      </c>
      <c r="B170" s="34">
        <v>1.33</v>
      </c>
      <c r="C170" s="35">
        <v>11.26</v>
      </c>
      <c r="D170" s="36">
        <f t="shared" si="78"/>
        <v>0.52458333333333329</v>
      </c>
      <c r="E170" s="37">
        <v>2.33</v>
      </c>
      <c r="F170" s="38">
        <f t="shared" si="79"/>
        <v>0.21181818181818182</v>
      </c>
      <c r="G170" s="37">
        <v>0</v>
      </c>
      <c r="H170" s="39">
        <f t="shared" si="80"/>
        <v>0</v>
      </c>
      <c r="I170" s="64">
        <v>4.16</v>
      </c>
      <c r="J170" s="65">
        <f t="shared" si="81"/>
        <v>0.34666666666666668</v>
      </c>
      <c r="K170" s="66">
        <v>0</v>
      </c>
      <c r="L170" s="67">
        <f t="shared" si="82"/>
        <v>0</v>
      </c>
      <c r="M170" s="68">
        <v>0</v>
      </c>
      <c r="N170" s="69">
        <f t="shared" si="83"/>
        <v>0</v>
      </c>
      <c r="O170" s="79">
        <v>9.77</v>
      </c>
      <c r="P170" s="80">
        <f t="shared" si="84"/>
        <v>0.81416666666666659</v>
      </c>
      <c r="Q170" s="81">
        <v>4</v>
      </c>
      <c r="R170" s="82">
        <f t="shared" si="85"/>
        <v>0.23529411764705882</v>
      </c>
      <c r="S170" s="81">
        <v>0</v>
      </c>
      <c r="T170" s="83">
        <f t="shared" si="86"/>
        <v>0</v>
      </c>
      <c r="U170" s="151">
        <v>12</v>
      </c>
      <c r="V170" s="151">
        <v>8.31</v>
      </c>
      <c r="W170" s="152">
        <f t="shared" si="64"/>
        <v>0.84625000000000006</v>
      </c>
      <c r="X170" s="149">
        <v>9.33</v>
      </c>
      <c r="Y170" s="149">
        <f t="shared" si="65"/>
        <v>0.46650000000000003</v>
      </c>
      <c r="Z170" s="149">
        <v>0</v>
      </c>
      <c r="AA170" s="149">
        <f t="shared" si="66"/>
        <v>0</v>
      </c>
      <c r="AB170" s="160">
        <v>3</v>
      </c>
      <c r="AC170" s="159">
        <f t="shared" si="67"/>
        <v>0.25</v>
      </c>
      <c r="AD170" s="106">
        <v>7</v>
      </c>
      <c r="AE170" s="106">
        <f t="shared" si="68"/>
        <v>0.5</v>
      </c>
      <c r="AF170" s="106">
        <v>0</v>
      </c>
      <c r="AG170" s="106">
        <f t="shared" si="69"/>
        <v>0</v>
      </c>
      <c r="AH170" s="180">
        <v>7.55</v>
      </c>
      <c r="AI170" s="181">
        <f t="shared" si="70"/>
        <v>0.62916666666666665</v>
      </c>
      <c r="AJ170" s="184">
        <v>10.67</v>
      </c>
      <c r="AK170" s="184">
        <f t="shared" si="71"/>
        <v>0.82076923076923081</v>
      </c>
      <c r="AL170" s="184">
        <v>0</v>
      </c>
      <c r="AM170" s="184">
        <f t="shared" si="72"/>
        <v>0</v>
      </c>
      <c r="AN170" s="96">
        <v>0.99750000000000005</v>
      </c>
      <c r="AO170" s="97">
        <v>0</v>
      </c>
      <c r="AP170" s="97">
        <v>0</v>
      </c>
      <c r="AQ170" s="97">
        <v>0</v>
      </c>
      <c r="AR170" s="97">
        <v>1</v>
      </c>
      <c r="AS170" s="97">
        <v>0</v>
      </c>
      <c r="AT170" s="97">
        <v>1</v>
      </c>
      <c r="AU170" s="97">
        <v>0</v>
      </c>
      <c r="AV170" s="97">
        <v>0.98499999999999999</v>
      </c>
      <c r="AW170" s="97">
        <v>0</v>
      </c>
      <c r="AX170" s="97">
        <v>0.91500000000000004</v>
      </c>
      <c r="AY170" s="97">
        <v>0</v>
      </c>
      <c r="AZ170" s="98">
        <v>0.69444444444444442</v>
      </c>
      <c r="BA170" s="98">
        <v>0</v>
      </c>
      <c r="BB170" s="197">
        <f t="shared" si="73"/>
        <v>0.69444444444444442</v>
      </c>
      <c r="BC170" s="198">
        <f t="shared" si="74"/>
        <v>0.59770833333333329</v>
      </c>
      <c r="BD170" s="201">
        <f t="shared" si="75"/>
        <v>0.531046052631579</v>
      </c>
      <c r="BE170" s="202">
        <v>0</v>
      </c>
      <c r="BF170" s="209">
        <v>1</v>
      </c>
      <c r="BG170" s="210">
        <v>1</v>
      </c>
      <c r="BH170" s="211">
        <v>1</v>
      </c>
      <c r="BI170" s="212">
        <v>1</v>
      </c>
      <c r="BJ170" s="225">
        <v>3.2708333333333335</v>
      </c>
      <c r="BK170" s="268">
        <v>2.2708333333333335</v>
      </c>
      <c r="BL170" s="224" t="s">
        <v>50</v>
      </c>
      <c r="BM170" s="225">
        <v>2.7333333333333334</v>
      </c>
      <c r="BN170" s="201">
        <v>2.7333333333333334</v>
      </c>
      <c r="BO170" s="224" t="s">
        <v>20</v>
      </c>
      <c r="BP170" s="251">
        <f t="shared" si="76"/>
        <v>49.68656798245614</v>
      </c>
      <c r="BQ170" s="250">
        <f t="shared" si="77"/>
        <v>1</v>
      </c>
    </row>
    <row r="171" spans="1:69" ht="23.25">
      <c r="A171" s="133">
        <v>100797226</v>
      </c>
      <c r="B171" s="34">
        <v>12</v>
      </c>
      <c r="C171" s="35">
        <v>12</v>
      </c>
      <c r="D171" s="36">
        <f t="shared" si="78"/>
        <v>1</v>
      </c>
      <c r="E171" s="37">
        <v>0</v>
      </c>
      <c r="F171" s="38">
        <f t="shared" si="79"/>
        <v>0</v>
      </c>
      <c r="G171" s="37">
        <v>15.56</v>
      </c>
      <c r="H171" s="39">
        <f t="shared" si="80"/>
        <v>0.81894736842105265</v>
      </c>
      <c r="I171" s="64">
        <v>12</v>
      </c>
      <c r="J171" s="65">
        <f t="shared" si="81"/>
        <v>1</v>
      </c>
      <c r="K171" s="66">
        <v>0</v>
      </c>
      <c r="L171" s="67">
        <f t="shared" si="82"/>
        <v>0</v>
      </c>
      <c r="M171" s="68">
        <v>20</v>
      </c>
      <c r="N171" s="69">
        <f t="shared" si="83"/>
        <v>1</v>
      </c>
      <c r="O171" s="79">
        <v>11.45</v>
      </c>
      <c r="P171" s="80">
        <f t="shared" si="84"/>
        <v>0.95416666666666661</v>
      </c>
      <c r="Q171" s="81">
        <v>0</v>
      </c>
      <c r="R171" s="82">
        <f t="shared" si="85"/>
        <v>0</v>
      </c>
      <c r="S171" s="81">
        <v>11.5</v>
      </c>
      <c r="T171" s="83">
        <f t="shared" si="86"/>
        <v>0.39655172413793105</v>
      </c>
      <c r="U171" s="151">
        <v>12</v>
      </c>
      <c r="V171" s="151">
        <v>12</v>
      </c>
      <c r="W171" s="152">
        <f t="shared" si="64"/>
        <v>1</v>
      </c>
      <c r="X171" s="149">
        <v>0</v>
      </c>
      <c r="Y171" s="149">
        <f t="shared" si="65"/>
        <v>0</v>
      </c>
      <c r="Z171" s="149">
        <v>18.670000000000002</v>
      </c>
      <c r="AA171" s="149">
        <f t="shared" si="66"/>
        <v>0.71807692307692317</v>
      </c>
      <c r="AB171" s="160">
        <v>12</v>
      </c>
      <c r="AC171" s="159">
        <f t="shared" si="67"/>
        <v>1</v>
      </c>
      <c r="AD171" s="106">
        <v>0</v>
      </c>
      <c r="AE171" s="106">
        <f t="shared" si="68"/>
        <v>0</v>
      </c>
      <c r="AF171" s="106">
        <v>17</v>
      </c>
      <c r="AG171" s="106">
        <f t="shared" si="69"/>
        <v>0.89473684210526316</v>
      </c>
      <c r="AH171" s="180">
        <v>12</v>
      </c>
      <c r="AI171" s="181">
        <f t="shared" si="70"/>
        <v>1</v>
      </c>
      <c r="AJ171" s="184">
        <v>10</v>
      </c>
      <c r="AK171" s="184">
        <f t="shared" si="71"/>
        <v>0.76923076923076927</v>
      </c>
      <c r="AL171" s="184">
        <v>0</v>
      </c>
      <c r="AM171" s="184">
        <f t="shared" si="72"/>
        <v>0</v>
      </c>
      <c r="AN171" s="96">
        <v>0</v>
      </c>
      <c r="AO171" s="97">
        <v>0.91400000000000003</v>
      </c>
      <c r="AP171" s="97">
        <v>0</v>
      </c>
      <c r="AQ171" s="97">
        <v>0.95600000000000007</v>
      </c>
      <c r="AR171" s="97">
        <v>0</v>
      </c>
      <c r="AS171" s="97">
        <v>0.99333333333333329</v>
      </c>
      <c r="AT171" s="97">
        <v>0</v>
      </c>
      <c r="AU171" s="97">
        <v>1</v>
      </c>
      <c r="AV171" s="97">
        <v>0</v>
      </c>
      <c r="AW171" s="97">
        <v>0.99399999999999999</v>
      </c>
      <c r="AX171" s="97">
        <v>0.96250000000000002</v>
      </c>
      <c r="AY171" s="97">
        <v>0</v>
      </c>
      <c r="AZ171" s="98">
        <v>1</v>
      </c>
      <c r="BA171" s="98">
        <v>0.19736842105263158</v>
      </c>
      <c r="BB171" s="197">
        <f t="shared" si="73"/>
        <v>1</v>
      </c>
      <c r="BC171" s="198">
        <f t="shared" si="74"/>
        <v>0.99427083333333333</v>
      </c>
      <c r="BD171" s="201">
        <f t="shared" si="75"/>
        <v>1.1507498524438859</v>
      </c>
      <c r="BE171" s="202">
        <v>1</v>
      </c>
      <c r="BF171" s="209">
        <v>1</v>
      </c>
      <c r="BG171" s="210">
        <v>1</v>
      </c>
      <c r="BH171" s="211">
        <v>1</v>
      </c>
      <c r="BI171" s="212">
        <v>1</v>
      </c>
      <c r="BJ171" s="225">
        <v>3.1458333333333335</v>
      </c>
      <c r="BK171" s="268">
        <v>4.6458333333333339</v>
      </c>
      <c r="BL171" s="226" t="s">
        <v>47</v>
      </c>
      <c r="BM171" s="225">
        <v>3.5833333333333335</v>
      </c>
      <c r="BN171" s="227">
        <v>5</v>
      </c>
      <c r="BO171" s="224" t="s">
        <v>47</v>
      </c>
      <c r="BP171" s="251">
        <f t="shared" si="76"/>
        <v>102.29478797776383</v>
      </c>
      <c r="BQ171" s="250">
        <f t="shared" si="77"/>
        <v>5</v>
      </c>
    </row>
    <row r="172" spans="1:69" ht="15">
      <c r="A172" s="133">
        <v>100802645</v>
      </c>
      <c r="B172" s="34">
        <v>12</v>
      </c>
      <c r="C172" s="35">
        <v>11.26</v>
      </c>
      <c r="D172" s="36">
        <f t="shared" si="78"/>
        <v>0.96916666666666662</v>
      </c>
      <c r="E172" s="37">
        <v>9.1300000000000008</v>
      </c>
      <c r="F172" s="38">
        <f t="shared" si="79"/>
        <v>0.83000000000000007</v>
      </c>
      <c r="G172" s="37">
        <v>0</v>
      </c>
      <c r="H172" s="39">
        <f t="shared" si="80"/>
        <v>0</v>
      </c>
      <c r="I172" s="64">
        <v>9.75</v>
      </c>
      <c r="J172" s="65">
        <f t="shared" si="81"/>
        <v>0.8125</v>
      </c>
      <c r="K172" s="66">
        <v>0</v>
      </c>
      <c r="L172" s="67">
        <f t="shared" si="82"/>
        <v>0</v>
      </c>
      <c r="M172" s="68">
        <v>13</v>
      </c>
      <c r="N172" s="69">
        <f t="shared" si="83"/>
        <v>0.65</v>
      </c>
      <c r="O172" s="79">
        <v>11.45</v>
      </c>
      <c r="P172" s="80">
        <f t="shared" si="84"/>
        <v>0.95416666666666661</v>
      </c>
      <c r="Q172" s="81">
        <v>14.67</v>
      </c>
      <c r="R172" s="82">
        <f t="shared" si="85"/>
        <v>0.86294117647058821</v>
      </c>
      <c r="S172" s="81">
        <v>0</v>
      </c>
      <c r="T172" s="83">
        <f t="shared" si="86"/>
        <v>0</v>
      </c>
      <c r="U172" s="151">
        <v>10</v>
      </c>
      <c r="V172" s="151">
        <v>9.0500000000000007</v>
      </c>
      <c r="W172" s="152">
        <f t="shared" si="64"/>
        <v>0.79375000000000007</v>
      </c>
      <c r="X172" s="149">
        <v>14</v>
      </c>
      <c r="Y172" s="149">
        <f t="shared" si="65"/>
        <v>0.7</v>
      </c>
      <c r="Z172" s="149">
        <v>0</v>
      </c>
      <c r="AA172" s="149">
        <f t="shared" si="66"/>
        <v>0</v>
      </c>
      <c r="AB172" s="160">
        <v>10</v>
      </c>
      <c r="AC172" s="159">
        <f t="shared" si="67"/>
        <v>0.83333333333333337</v>
      </c>
      <c r="AD172" s="106">
        <v>12.33</v>
      </c>
      <c r="AE172" s="106">
        <f t="shared" si="68"/>
        <v>0.88071428571428567</v>
      </c>
      <c r="AF172" s="106">
        <v>0</v>
      </c>
      <c r="AG172" s="106">
        <f t="shared" si="69"/>
        <v>0</v>
      </c>
      <c r="AH172" s="180">
        <v>10.16</v>
      </c>
      <c r="AI172" s="181">
        <f t="shared" si="70"/>
        <v>0.84666666666666668</v>
      </c>
      <c r="AJ172" s="184">
        <v>12.67</v>
      </c>
      <c r="AK172" s="184">
        <f t="shared" si="71"/>
        <v>0.97461538461538466</v>
      </c>
      <c r="AL172" s="184">
        <v>0</v>
      </c>
      <c r="AM172" s="184">
        <f t="shared" si="72"/>
        <v>0</v>
      </c>
      <c r="AN172" s="96">
        <v>0.99</v>
      </c>
      <c r="AO172" s="97">
        <v>0</v>
      </c>
      <c r="AP172" s="97">
        <v>0</v>
      </c>
      <c r="AQ172" s="97">
        <v>0.94199999999999995</v>
      </c>
      <c r="AR172" s="97">
        <v>1</v>
      </c>
      <c r="AS172" s="97">
        <v>0</v>
      </c>
      <c r="AT172" s="97">
        <v>1</v>
      </c>
      <c r="AU172" s="97">
        <v>0</v>
      </c>
      <c r="AV172" s="97">
        <v>1</v>
      </c>
      <c r="AW172" s="97">
        <v>0</v>
      </c>
      <c r="AX172" s="97">
        <v>0.98499999999999999</v>
      </c>
      <c r="AY172" s="97">
        <v>0</v>
      </c>
      <c r="AZ172" s="98">
        <v>0.94444444444444442</v>
      </c>
      <c r="BA172" s="98">
        <v>1.3157894736842105E-2</v>
      </c>
      <c r="BB172" s="197">
        <f t="shared" si="73"/>
        <v>0.94883040935672514</v>
      </c>
      <c r="BC172" s="198">
        <f t="shared" si="74"/>
        <v>0.87156249999999991</v>
      </c>
      <c r="BD172" s="201">
        <f t="shared" si="75"/>
        <v>0.91626406641604008</v>
      </c>
      <c r="BE172" s="202">
        <v>0.66666666666666663</v>
      </c>
      <c r="BF172" s="209">
        <v>1</v>
      </c>
      <c r="BG172" s="210">
        <v>1</v>
      </c>
      <c r="BH172" s="211">
        <v>1</v>
      </c>
      <c r="BI172" s="212">
        <v>1</v>
      </c>
      <c r="BJ172" s="225">
        <v>3.875</v>
      </c>
      <c r="BK172" s="267">
        <v>3.875</v>
      </c>
      <c r="BL172" s="226" t="s">
        <v>20</v>
      </c>
      <c r="BM172" s="225">
        <v>3.9166666666666665</v>
      </c>
      <c r="BN172" s="201">
        <v>3.9166666666666665</v>
      </c>
      <c r="BO172" s="224" t="s">
        <v>20</v>
      </c>
      <c r="BP172" s="251">
        <f t="shared" si="76"/>
        <v>83.688016134085203</v>
      </c>
      <c r="BQ172" s="250">
        <f t="shared" si="77"/>
        <v>3</v>
      </c>
    </row>
    <row r="173" spans="1:69" ht="23.25">
      <c r="A173" s="133">
        <v>100805765</v>
      </c>
      <c r="B173" s="34">
        <v>12</v>
      </c>
      <c r="C173" s="35">
        <v>12</v>
      </c>
      <c r="D173" s="36">
        <f t="shared" si="78"/>
        <v>1</v>
      </c>
      <c r="E173" s="37">
        <v>11</v>
      </c>
      <c r="F173" s="38">
        <f t="shared" si="79"/>
        <v>1</v>
      </c>
      <c r="G173" s="37">
        <v>0</v>
      </c>
      <c r="H173" s="39">
        <f t="shared" si="80"/>
        <v>0</v>
      </c>
      <c r="I173" s="64">
        <v>12</v>
      </c>
      <c r="J173" s="65">
        <f t="shared" si="81"/>
        <v>1</v>
      </c>
      <c r="K173" s="66">
        <v>15.5</v>
      </c>
      <c r="L173" s="67">
        <f t="shared" si="82"/>
        <v>0.96875</v>
      </c>
      <c r="M173" s="68">
        <v>0</v>
      </c>
      <c r="N173" s="69">
        <f t="shared" si="83"/>
        <v>0</v>
      </c>
      <c r="O173" s="79">
        <v>12</v>
      </c>
      <c r="P173" s="80">
        <f t="shared" si="84"/>
        <v>1</v>
      </c>
      <c r="Q173" s="81">
        <v>16</v>
      </c>
      <c r="R173" s="82">
        <f t="shared" si="85"/>
        <v>0.94117647058823528</v>
      </c>
      <c r="S173" s="81">
        <v>0</v>
      </c>
      <c r="T173" s="83">
        <f t="shared" si="86"/>
        <v>0</v>
      </c>
      <c r="U173" s="151">
        <v>12</v>
      </c>
      <c r="V173" s="151">
        <v>12</v>
      </c>
      <c r="W173" s="152">
        <f t="shared" si="64"/>
        <v>1</v>
      </c>
      <c r="X173" s="149">
        <v>0</v>
      </c>
      <c r="Y173" s="149">
        <f t="shared" si="65"/>
        <v>0</v>
      </c>
      <c r="Z173" s="149">
        <v>25.33</v>
      </c>
      <c r="AA173" s="149">
        <f t="shared" si="66"/>
        <v>0.97423076923076912</v>
      </c>
      <c r="AB173" s="160">
        <v>11.6</v>
      </c>
      <c r="AC173" s="159">
        <f t="shared" si="67"/>
        <v>0.96666666666666667</v>
      </c>
      <c r="AD173" s="106">
        <v>12.5</v>
      </c>
      <c r="AE173" s="106">
        <f t="shared" si="68"/>
        <v>0.8928571428571429</v>
      </c>
      <c r="AF173" s="106">
        <v>0</v>
      </c>
      <c r="AG173" s="106">
        <f t="shared" si="69"/>
        <v>0</v>
      </c>
      <c r="AH173" s="180">
        <v>12</v>
      </c>
      <c r="AI173" s="181">
        <f t="shared" si="70"/>
        <v>1</v>
      </c>
      <c r="AJ173" s="184">
        <v>12.33</v>
      </c>
      <c r="AK173" s="184">
        <f t="shared" si="71"/>
        <v>0.94846153846153847</v>
      </c>
      <c r="AL173" s="184">
        <v>12</v>
      </c>
      <c r="AM173" s="184">
        <f t="shared" si="72"/>
        <v>0.6</v>
      </c>
      <c r="AN173" s="96">
        <v>0.99</v>
      </c>
      <c r="AO173" s="97">
        <v>0</v>
      </c>
      <c r="AP173" s="97">
        <v>1</v>
      </c>
      <c r="AQ173" s="97">
        <v>0</v>
      </c>
      <c r="AR173" s="97">
        <v>1</v>
      </c>
      <c r="AS173" s="97">
        <v>0</v>
      </c>
      <c r="AT173" s="97">
        <v>0</v>
      </c>
      <c r="AU173" s="97">
        <v>0.99428571428571433</v>
      </c>
      <c r="AV173" s="97">
        <v>0.9425</v>
      </c>
      <c r="AW173" s="97">
        <v>0</v>
      </c>
      <c r="AX173" s="97">
        <v>0.96499999999999997</v>
      </c>
      <c r="AY173" s="97">
        <v>1</v>
      </c>
      <c r="AZ173" s="98">
        <v>0.88888888888888884</v>
      </c>
      <c r="BA173" s="98">
        <v>0.97368421052631582</v>
      </c>
      <c r="BB173" s="197">
        <f t="shared" si="73"/>
        <v>1</v>
      </c>
      <c r="BC173" s="198">
        <f t="shared" si="74"/>
        <v>0.99583333333333324</v>
      </c>
      <c r="BD173" s="201">
        <f t="shared" si="75"/>
        <v>1.1929292160690186</v>
      </c>
      <c r="BE173" s="202">
        <v>1</v>
      </c>
      <c r="BF173" s="209">
        <v>1</v>
      </c>
      <c r="BG173" s="210">
        <v>1</v>
      </c>
      <c r="BH173" s="211">
        <v>1</v>
      </c>
      <c r="BI173" s="212">
        <v>1</v>
      </c>
      <c r="BJ173" s="225">
        <v>4.229166666666667</v>
      </c>
      <c r="BK173" s="268">
        <v>4.729166666666667</v>
      </c>
      <c r="BL173" s="224" t="s">
        <v>49</v>
      </c>
      <c r="BM173" s="225">
        <v>4.7833333333333332</v>
      </c>
      <c r="BN173" s="227">
        <v>5</v>
      </c>
      <c r="BO173" s="224" t="s">
        <v>47</v>
      </c>
      <c r="BP173" s="251">
        <f t="shared" si="76"/>
        <v>103.69823040172547</v>
      </c>
      <c r="BQ173" s="250">
        <f t="shared" si="77"/>
        <v>5</v>
      </c>
    </row>
    <row r="174" spans="1:69" ht="23.25">
      <c r="A174" s="133">
        <v>100807352</v>
      </c>
      <c r="B174" s="34">
        <v>4</v>
      </c>
      <c r="C174" s="35">
        <v>12</v>
      </c>
      <c r="D174" s="36">
        <f t="shared" si="78"/>
        <v>0.66666666666666663</v>
      </c>
      <c r="E174" s="37">
        <v>10.33</v>
      </c>
      <c r="F174" s="38">
        <f t="shared" si="79"/>
        <v>0.93909090909090909</v>
      </c>
      <c r="G174" s="37">
        <v>0</v>
      </c>
      <c r="H174" s="39">
        <f t="shared" si="80"/>
        <v>0</v>
      </c>
      <c r="I174" s="64">
        <v>9</v>
      </c>
      <c r="J174" s="65">
        <f t="shared" si="81"/>
        <v>0.75</v>
      </c>
      <c r="K174" s="66">
        <v>15.33</v>
      </c>
      <c r="L174" s="67">
        <f t="shared" si="82"/>
        <v>0.958125</v>
      </c>
      <c r="M174" s="68">
        <v>0</v>
      </c>
      <c r="N174" s="69">
        <f t="shared" si="83"/>
        <v>0</v>
      </c>
      <c r="O174" s="79">
        <v>12</v>
      </c>
      <c r="P174" s="80">
        <f t="shared" si="84"/>
        <v>1</v>
      </c>
      <c r="Q174" s="81">
        <v>12.67</v>
      </c>
      <c r="R174" s="82">
        <f t="shared" si="85"/>
        <v>0.74529411764705877</v>
      </c>
      <c r="S174" s="81">
        <v>0</v>
      </c>
      <c r="T174" s="83">
        <f t="shared" si="86"/>
        <v>0</v>
      </c>
      <c r="U174" s="151">
        <v>12</v>
      </c>
      <c r="V174" s="151">
        <v>12</v>
      </c>
      <c r="W174" s="152">
        <f t="shared" si="64"/>
        <v>1</v>
      </c>
      <c r="X174" s="149">
        <v>14</v>
      </c>
      <c r="Y174" s="149">
        <f t="shared" si="65"/>
        <v>0.7</v>
      </c>
      <c r="Z174" s="149">
        <v>0</v>
      </c>
      <c r="AA174" s="149">
        <f t="shared" si="66"/>
        <v>0</v>
      </c>
      <c r="AB174" s="160">
        <v>5.75</v>
      </c>
      <c r="AC174" s="159">
        <f t="shared" si="67"/>
        <v>0.47916666666666669</v>
      </c>
      <c r="AD174" s="106">
        <v>13</v>
      </c>
      <c r="AE174" s="106">
        <f t="shared" si="68"/>
        <v>0.9285714285714286</v>
      </c>
      <c r="AF174" s="106">
        <v>0</v>
      </c>
      <c r="AG174" s="106">
        <f t="shared" si="69"/>
        <v>0</v>
      </c>
      <c r="AH174" s="180">
        <v>12</v>
      </c>
      <c r="AI174" s="181">
        <f t="shared" si="70"/>
        <v>1</v>
      </c>
      <c r="AJ174" s="184">
        <v>9</v>
      </c>
      <c r="AK174" s="184">
        <f t="shared" si="71"/>
        <v>0.69230769230769229</v>
      </c>
      <c r="AL174" s="184">
        <v>0</v>
      </c>
      <c r="AM174" s="184">
        <f t="shared" si="72"/>
        <v>0</v>
      </c>
      <c r="AN174" s="96">
        <v>0.89</v>
      </c>
      <c r="AO174" s="97">
        <v>0</v>
      </c>
      <c r="AP174" s="97">
        <v>0.85750000000000004</v>
      </c>
      <c r="AQ174" s="97">
        <v>0</v>
      </c>
      <c r="AR174" s="97">
        <v>1</v>
      </c>
      <c r="AS174" s="97">
        <v>0</v>
      </c>
      <c r="AT174" s="97">
        <v>0.98199999999999998</v>
      </c>
      <c r="AU174" s="97">
        <v>0</v>
      </c>
      <c r="AV174" s="97">
        <v>0.93500000000000005</v>
      </c>
      <c r="AW174" s="97">
        <v>0</v>
      </c>
      <c r="AX174" s="97">
        <v>1</v>
      </c>
      <c r="AY174" s="97">
        <v>0</v>
      </c>
      <c r="AZ174" s="98">
        <v>0.88888888888888884</v>
      </c>
      <c r="BA174" s="98">
        <v>1.3157894736842105E-2</v>
      </c>
      <c r="BB174" s="197">
        <f t="shared" si="73"/>
        <v>0.89327485380116955</v>
      </c>
      <c r="BC174" s="198">
        <f t="shared" si="74"/>
        <v>0.8203125</v>
      </c>
      <c r="BD174" s="201">
        <f t="shared" si="75"/>
        <v>0.8753962640977444</v>
      </c>
      <c r="BE174" s="202">
        <v>0.66666666666666663</v>
      </c>
      <c r="BF174" s="209">
        <v>1</v>
      </c>
      <c r="BG174" s="210">
        <v>1</v>
      </c>
      <c r="BH174" s="211">
        <v>1</v>
      </c>
      <c r="BI174" s="212">
        <v>1</v>
      </c>
      <c r="BJ174" s="225">
        <v>3.4791666666666665</v>
      </c>
      <c r="BK174" s="268">
        <v>4.4791666666666661</v>
      </c>
      <c r="BL174" s="226" t="s">
        <v>47</v>
      </c>
      <c r="BM174" s="225">
        <v>3.45</v>
      </c>
      <c r="BN174" s="201">
        <v>3.45</v>
      </c>
      <c r="BO174" s="224" t="s">
        <v>20</v>
      </c>
      <c r="BP174" s="251">
        <f t="shared" si="76"/>
        <v>81.870487742794481</v>
      </c>
      <c r="BQ174" s="250">
        <f t="shared" si="77"/>
        <v>3</v>
      </c>
    </row>
    <row r="175" spans="1:69" ht="23.25">
      <c r="A175" s="133">
        <v>100808720</v>
      </c>
      <c r="B175" s="34">
        <v>12</v>
      </c>
      <c r="C175" s="35">
        <v>12</v>
      </c>
      <c r="D175" s="36">
        <f t="shared" si="78"/>
        <v>1</v>
      </c>
      <c r="E175" s="37">
        <v>0</v>
      </c>
      <c r="F175" s="38">
        <f t="shared" si="79"/>
        <v>0</v>
      </c>
      <c r="G175" s="37">
        <v>17.78</v>
      </c>
      <c r="H175" s="39">
        <f t="shared" si="80"/>
        <v>0.93578947368421062</v>
      </c>
      <c r="I175" s="64">
        <v>12</v>
      </c>
      <c r="J175" s="65">
        <f t="shared" si="81"/>
        <v>1</v>
      </c>
      <c r="K175" s="66">
        <v>0</v>
      </c>
      <c r="L175" s="67">
        <f t="shared" si="82"/>
        <v>0</v>
      </c>
      <c r="M175" s="68">
        <v>19.329999999999998</v>
      </c>
      <c r="N175" s="69">
        <f t="shared" si="83"/>
        <v>0.96649999999999991</v>
      </c>
      <c r="O175" s="79">
        <v>12</v>
      </c>
      <c r="P175" s="80">
        <f t="shared" si="84"/>
        <v>1</v>
      </c>
      <c r="Q175" s="81">
        <v>15</v>
      </c>
      <c r="R175" s="82">
        <f t="shared" si="85"/>
        <v>0.88235294117647056</v>
      </c>
      <c r="S175" s="81">
        <v>0</v>
      </c>
      <c r="T175" s="83">
        <f t="shared" si="86"/>
        <v>0</v>
      </c>
      <c r="U175" s="151">
        <v>12</v>
      </c>
      <c r="V175" s="151">
        <v>12</v>
      </c>
      <c r="W175" s="152">
        <f t="shared" si="64"/>
        <v>1</v>
      </c>
      <c r="X175" s="149">
        <v>0</v>
      </c>
      <c r="Y175" s="149">
        <f t="shared" si="65"/>
        <v>0</v>
      </c>
      <c r="Z175" s="149">
        <v>24.22</v>
      </c>
      <c r="AA175" s="149">
        <f t="shared" si="66"/>
        <v>0.93153846153846154</v>
      </c>
      <c r="AB175" s="160">
        <v>12</v>
      </c>
      <c r="AC175" s="159">
        <f t="shared" si="67"/>
        <v>1</v>
      </c>
      <c r="AD175" s="106">
        <v>0</v>
      </c>
      <c r="AE175" s="106">
        <f t="shared" si="68"/>
        <v>0</v>
      </c>
      <c r="AF175" s="106">
        <v>16.670000000000002</v>
      </c>
      <c r="AG175" s="106">
        <f t="shared" si="69"/>
        <v>0.87736842105263169</v>
      </c>
      <c r="AH175" s="180">
        <v>11.28</v>
      </c>
      <c r="AI175" s="181">
        <f t="shared" si="70"/>
        <v>0.94</v>
      </c>
      <c r="AJ175" s="184">
        <v>13</v>
      </c>
      <c r="AK175" s="184">
        <f t="shared" si="71"/>
        <v>1</v>
      </c>
      <c r="AL175" s="184">
        <v>0</v>
      </c>
      <c r="AM175" s="184">
        <f t="shared" si="72"/>
        <v>0</v>
      </c>
      <c r="AN175" s="96">
        <v>0</v>
      </c>
      <c r="AO175" s="97">
        <v>0.99600000000000011</v>
      </c>
      <c r="AP175" s="97">
        <v>0</v>
      </c>
      <c r="AQ175" s="97">
        <v>0.94600000000000006</v>
      </c>
      <c r="AR175" s="97">
        <v>1</v>
      </c>
      <c r="AS175" s="97">
        <v>0</v>
      </c>
      <c r="AT175" s="97">
        <v>0</v>
      </c>
      <c r="AU175" s="97">
        <v>0.97714285714285709</v>
      </c>
      <c r="AV175" s="97">
        <v>0</v>
      </c>
      <c r="AW175" s="97">
        <v>0.95399999999999996</v>
      </c>
      <c r="AX175" s="97">
        <v>1</v>
      </c>
      <c r="AY175" s="97">
        <v>0</v>
      </c>
      <c r="AZ175" s="98">
        <v>0.88888888888888884</v>
      </c>
      <c r="BA175" s="98">
        <v>0.53947368421052633</v>
      </c>
      <c r="BB175" s="197">
        <f t="shared" si="73"/>
        <v>1</v>
      </c>
      <c r="BC175" s="198">
        <f t="shared" si="74"/>
        <v>0.99250000000000005</v>
      </c>
      <c r="BD175" s="201">
        <f t="shared" si="75"/>
        <v>1.2295593623481782</v>
      </c>
      <c r="BE175" s="202">
        <v>0.83333333333333326</v>
      </c>
      <c r="BF175" s="209">
        <v>1</v>
      </c>
      <c r="BG175" s="210">
        <v>1</v>
      </c>
      <c r="BH175" s="211">
        <v>1</v>
      </c>
      <c r="BI175" s="212">
        <v>1</v>
      </c>
      <c r="BJ175" s="225">
        <v>4.5</v>
      </c>
      <c r="BK175" s="268">
        <v>5</v>
      </c>
      <c r="BL175" s="226" t="s">
        <v>49</v>
      </c>
      <c r="BM175" s="225">
        <v>4.6500000000000004</v>
      </c>
      <c r="BN175" s="227">
        <v>5</v>
      </c>
      <c r="BO175" s="224" t="s">
        <v>49</v>
      </c>
      <c r="BP175" s="251">
        <f t="shared" si="76"/>
        <v>103.99731739203779</v>
      </c>
      <c r="BQ175" s="250">
        <f t="shared" si="77"/>
        <v>5</v>
      </c>
    </row>
    <row r="176" spans="1:69" ht="23.25">
      <c r="A176" s="133">
        <v>100808843</v>
      </c>
      <c r="B176" s="34">
        <v>12</v>
      </c>
      <c r="C176" s="35">
        <v>11.26</v>
      </c>
      <c r="D176" s="36">
        <f t="shared" si="78"/>
        <v>0.96916666666666662</v>
      </c>
      <c r="E176" s="37">
        <v>0</v>
      </c>
      <c r="F176" s="38">
        <f t="shared" si="79"/>
        <v>0</v>
      </c>
      <c r="G176" s="37">
        <v>18.329999999999998</v>
      </c>
      <c r="H176" s="39">
        <f t="shared" si="80"/>
        <v>0.96473684210526311</v>
      </c>
      <c r="I176" s="64">
        <v>11.75</v>
      </c>
      <c r="J176" s="65">
        <f t="shared" si="81"/>
        <v>0.97916666666666663</v>
      </c>
      <c r="K176" s="66">
        <v>0</v>
      </c>
      <c r="L176" s="67">
        <f t="shared" si="82"/>
        <v>0</v>
      </c>
      <c r="M176" s="68">
        <v>20</v>
      </c>
      <c r="N176" s="69">
        <f t="shared" si="83"/>
        <v>1</v>
      </c>
      <c r="O176" s="79">
        <v>11.72</v>
      </c>
      <c r="P176" s="80">
        <f t="shared" si="84"/>
        <v>0.97666666666666668</v>
      </c>
      <c r="Q176" s="81">
        <v>16</v>
      </c>
      <c r="R176" s="82">
        <f t="shared" si="85"/>
        <v>0.94117647058823528</v>
      </c>
      <c r="S176" s="81">
        <v>0</v>
      </c>
      <c r="T176" s="83">
        <f t="shared" si="86"/>
        <v>0</v>
      </c>
      <c r="U176" s="151">
        <v>12</v>
      </c>
      <c r="V176" s="151">
        <v>11.26</v>
      </c>
      <c r="W176" s="152">
        <f t="shared" si="64"/>
        <v>0.96916666666666662</v>
      </c>
      <c r="X176" s="149">
        <v>0</v>
      </c>
      <c r="Y176" s="149">
        <f t="shared" si="65"/>
        <v>0</v>
      </c>
      <c r="Z176" s="149">
        <v>25</v>
      </c>
      <c r="AA176" s="149">
        <f t="shared" si="66"/>
        <v>0.96153846153846156</v>
      </c>
      <c r="AB176" s="160">
        <v>12</v>
      </c>
      <c r="AC176" s="159">
        <f t="shared" si="67"/>
        <v>1</v>
      </c>
      <c r="AD176" s="106">
        <v>12.67</v>
      </c>
      <c r="AE176" s="106">
        <f t="shared" si="68"/>
        <v>0.90500000000000003</v>
      </c>
      <c r="AF176" s="106">
        <v>0</v>
      </c>
      <c r="AG176" s="106">
        <f t="shared" si="69"/>
        <v>0</v>
      </c>
      <c r="AH176" s="180">
        <v>12</v>
      </c>
      <c r="AI176" s="181">
        <f t="shared" si="70"/>
        <v>1</v>
      </c>
      <c r="AJ176" s="184">
        <v>12.67</v>
      </c>
      <c r="AK176" s="184">
        <f t="shared" si="71"/>
        <v>0.97461538461538466</v>
      </c>
      <c r="AL176" s="184">
        <v>0</v>
      </c>
      <c r="AM176" s="184">
        <f t="shared" si="72"/>
        <v>0</v>
      </c>
      <c r="AN176" s="96">
        <v>0</v>
      </c>
      <c r="AO176" s="97">
        <v>0.78800000000000003</v>
      </c>
      <c r="AP176" s="97">
        <v>0</v>
      </c>
      <c r="AQ176" s="97">
        <v>1</v>
      </c>
      <c r="AR176" s="97">
        <v>1</v>
      </c>
      <c r="AS176" s="97">
        <v>0</v>
      </c>
      <c r="AT176" s="97">
        <v>0</v>
      </c>
      <c r="AU176" s="97">
        <v>0.97714285714285709</v>
      </c>
      <c r="AV176" s="97">
        <v>0.96499999999999997</v>
      </c>
      <c r="AW176" s="97">
        <v>0</v>
      </c>
      <c r="AX176" s="97">
        <v>0.98499999999999999</v>
      </c>
      <c r="AY176" s="97">
        <v>0</v>
      </c>
      <c r="AZ176" s="98">
        <v>0.72222222222222221</v>
      </c>
      <c r="BA176" s="98">
        <v>0.94736842105263153</v>
      </c>
      <c r="BB176" s="197">
        <f t="shared" si="73"/>
        <v>1</v>
      </c>
      <c r="BC176" s="198">
        <f t="shared" si="74"/>
        <v>0.97906249999999995</v>
      </c>
      <c r="BD176" s="201">
        <f t="shared" si="75"/>
        <v>1.1646152834008097</v>
      </c>
      <c r="BE176" s="202">
        <v>1</v>
      </c>
      <c r="BF176" s="209">
        <v>1</v>
      </c>
      <c r="BG176" s="210">
        <v>1</v>
      </c>
      <c r="BH176" s="211">
        <v>1</v>
      </c>
      <c r="BI176" s="212"/>
      <c r="BJ176" s="225">
        <v>4.75</v>
      </c>
      <c r="BK176" s="268">
        <v>5</v>
      </c>
      <c r="BL176" s="226" t="s">
        <v>49</v>
      </c>
      <c r="BM176" s="225">
        <v>4.8666666666666671</v>
      </c>
      <c r="BN176" s="201">
        <v>4.8666666666666671</v>
      </c>
      <c r="BO176" s="224" t="s">
        <v>20</v>
      </c>
      <c r="BP176" s="251">
        <f t="shared" si="76"/>
        <v>103.3726737516869</v>
      </c>
      <c r="BQ176" s="250">
        <f t="shared" si="77"/>
        <v>5</v>
      </c>
    </row>
    <row r="177" spans="1:69" ht="23.25">
      <c r="A177" s="133">
        <v>100810129</v>
      </c>
      <c r="B177" s="34">
        <v>12</v>
      </c>
      <c r="C177" s="35">
        <v>12</v>
      </c>
      <c r="D177" s="36">
        <f t="shared" si="78"/>
        <v>1</v>
      </c>
      <c r="E177" s="37">
        <v>0</v>
      </c>
      <c r="F177" s="38">
        <f t="shared" si="79"/>
        <v>0</v>
      </c>
      <c r="G177" s="37">
        <v>18</v>
      </c>
      <c r="H177" s="39">
        <f t="shared" si="80"/>
        <v>0.94736842105263153</v>
      </c>
      <c r="I177" s="64">
        <v>12</v>
      </c>
      <c r="J177" s="65">
        <f t="shared" si="81"/>
        <v>1</v>
      </c>
      <c r="K177" s="66">
        <v>0</v>
      </c>
      <c r="L177" s="67">
        <f t="shared" si="82"/>
        <v>0</v>
      </c>
      <c r="M177" s="68">
        <v>19.329999999999998</v>
      </c>
      <c r="N177" s="69">
        <f t="shared" si="83"/>
        <v>0.96649999999999991</v>
      </c>
      <c r="O177" s="79">
        <v>12</v>
      </c>
      <c r="P177" s="80">
        <f t="shared" si="84"/>
        <v>1</v>
      </c>
      <c r="Q177" s="81">
        <v>17</v>
      </c>
      <c r="R177" s="82">
        <f t="shared" si="85"/>
        <v>1</v>
      </c>
      <c r="S177" s="81">
        <v>0</v>
      </c>
      <c r="T177" s="83">
        <f t="shared" si="86"/>
        <v>0</v>
      </c>
      <c r="U177" s="151">
        <v>12</v>
      </c>
      <c r="V177" s="151">
        <v>12</v>
      </c>
      <c r="W177" s="152">
        <f t="shared" si="64"/>
        <v>1</v>
      </c>
      <c r="X177" s="149">
        <v>0</v>
      </c>
      <c r="Y177" s="149">
        <f t="shared" si="65"/>
        <v>0</v>
      </c>
      <c r="Z177" s="149">
        <v>23.89</v>
      </c>
      <c r="AA177" s="149">
        <f t="shared" si="66"/>
        <v>0.91884615384615387</v>
      </c>
      <c r="AB177" s="160">
        <v>12</v>
      </c>
      <c r="AC177" s="159">
        <f t="shared" si="67"/>
        <v>1</v>
      </c>
      <c r="AD177" s="106">
        <v>0</v>
      </c>
      <c r="AE177" s="106">
        <f t="shared" si="68"/>
        <v>0</v>
      </c>
      <c r="AF177" s="106">
        <v>18</v>
      </c>
      <c r="AG177" s="106">
        <f t="shared" si="69"/>
        <v>0.94736842105263153</v>
      </c>
      <c r="AH177" s="180">
        <v>12</v>
      </c>
      <c r="AI177" s="181">
        <f t="shared" si="70"/>
        <v>1</v>
      </c>
      <c r="AJ177" s="184">
        <v>0</v>
      </c>
      <c r="AK177" s="184">
        <f t="shared" si="71"/>
        <v>0</v>
      </c>
      <c r="AL177" s="184">
        <v>18.670000000000002</v>
      </c>
      <c r="AM177" s="184">
        <f t="shared" si="72"/>
        <v>0.93350000000000011</v>
      </c>
      <c r="AN177" s="96">
        <v>0</v>
      </c>
      <c r="AO177" s="97">
        <v>0.87799999999999989</v>
      </c>
      <c r="AP177" s="97">
        <v>0</v>
      </c>
      <c r="AQ177" s="97">
        <v>0.95799999999999996</v>
      </c>
      <c r="AR177" s="97">
        <v>1</v>
      </c>
      <c r="AS177" s="97">
        <v>0</v>
      </c>
      <c r="AT177" s="97">
        <v>0</v>
      </c>
      <c r="AU177" s="97">
        <v>0.96142857142857152</v>
      </c>
      <c r="AV177" s="97">
        <v>0</v>
      </c>
      <c r="AW177" s="97">
        <v>0.91999999999999993</v>
      </c>
      <c r="AX177" s="97">
        <v>0</v>
      </c>
      <c r="AY177" s="97">
        <v>0.98833333333333329</v>
      </c>
      <c r="AZ177" s="98">
        <v>0.91666666666666663</v>
      </c>
      <c r="BA177" s="98">
        <v>0</v>
      </c>
      <c r="BB177" s="197">
        <f t="shared" si="73"/>
        <v>0.91666666666666663</v>
      </c>
      <c r="BC177" s="198">
        <f t="shared" si="74"/>
        <v>1</v>
      </c>
      <c r="BD177" s="201">
        <f t="shared" si="75"/>
        <v>1.3388534862798021</v>
      </c>
      <c r="BE177" s="202">
        <v>1</v>
      </c>
      <c r="BF177" s="209">
        <v>1</v>
      </c>
      <c r="BG177" s="210">
        <v>1</v>
      </c>
      <c r="BH177" s="211">
        <v>1</v>
      </c>
      <c r="BI177" s="212">
        <v>1</v>
      </c>
      <c r="BJ177" s="225">
        <v>4.458333333333333</v>
      </c>
      <c r="BK177" s="268">
        <v>4.958333333333333</v>
      </c>
      <c r="BL177" s="226" t="s">
        <v>49</v>
      </c>
      <c r="BM177" s="225">
        <v>4.7333333333333334</v>
      </c>
      <c r="BN177" s="227">
        <v>5</v>
      </c>
      <c r="BO177" s="224" t="s">
        <v>49</v>
      </c>
      <c r="BP177" s="251">
        <f t="shared" si="76"/>
        <v>107.05467049032838</v>
      </c>
      <c r="BQ177" s="250">
        <f t="shared" si="77"/>
        <v>5</v>
      </c>
    </row>
    <row r="178" spans="1:69" ht="23.25">
      <c r="A178" s="133">
        <v>100810417</v>
      </c>
      <c r="B178" s="34">
        <v>12</v>
      </c>
      <c r="C178" s="35">
        <v>12</v>
      </c>
      <c r="D178" s="36">
        <f t="shared" si="78"/>
        <v>1</v>
      </c>
      <c r="E178" s="37">
        <v>11</v>
      </c>
      <c r="F178" s="38">
        <f t="shared" si="79"/>
        <v>1</v>
      </c>
      <c r="G178" s="37">
        <v>0</v>
      </c>
      <c r="H178" s="39">
        <f t="shared" si="80"/>
        <v>0</v>
      </c>
      <c r="I178" s="64">
        <v>12</v>
      </c>
      <c r="J178" s="65">
        <f t="shared" si="81"/>
        <v>1</v>
      </c>
      <c r="K178" s="66">
        <v>14.67</v>
      </c>
      <c r="L178" s="67">
        <f t="shared" si="82"/>
        <v>0.916875</v>
      </c>
      <c r="M178" s="68">
        <v>0</v>
      </c>
      <c r="N178" s="69">
        <f t="shared" si="83"/>
        <v>0</v>
      </c>
      <c r="O178" s="79">
        <v>12</v>
      </c>
      <c r="P178" s="80">
        <f t="shared" si="84"/>
        <v>1</v>
      </c>
      <c r="Q178" s="81">
        <v>16</v>
      </c>
      <c r="R178" s="82">
        <f t="shared" si="85"/>
        <v>0.94117647058823528</v>
      </c>
      <c r="S178" s="81">
        <v>0</v>
      </c>
      <c r="T178" s="83">
        <f t="shared" si="86"/>
        <v>0</v>
      </c>
      <c r="U178" s="151">
        <v>12</v>
      </c>
      <c r="V178" s="151">
        <v>12</v>
      </c>
      <c r="W178" s="152">
        <f t="shared" si="64"/>
        <v>1</v>
      </c>
      <c r="X178" s="149">
        <v>0</v>
      </c>
      <c r="Y178" s="149">
        <f t="shared" si="65"/>
        <v>0</v>
      </c>
      <c r="Z178" s="149">
        <v>24.11</v>
      </c>
      <c r="AA178" s="149">
        <f t="shared" si="66"/>
        <v>0.92730769230769228</v>
      </c>
      <c r="AB178" s="160">
        <v>11.6</v>
      </c>
      <c r="AC178" s="159">
        <f t="shared" si="67"/>
        <v>0.96666666666666667</v>
      </c>
      <c r="AD178" s="106">
        <v>12</v>
      </c>
      <c r="AE178" s="106">
        <f t="shared" si="68"/>
        <v>0.8571428571428571</v>
      </c>
      <c r="AF178" s="106">
        <v>0</v>
      </c>
      <c r="AG178" s="106">
        <f t="shared" si="69"/>
        <v>0</v>
      </c>
      <c r="AH178" s="180">
        <v>11.77</v>
      </c>
      <c r="AI178" s="181">
        <f t="shared" si="70"/>
        <v>0.98083333333333333</v>
      </c>
      <c r="AJ178" s="184">
        <v>13</v>
      </c>
      <c r="AK178" s="184">
        <f t="shared" si="71"/>
        <v>1</v>
      </c>
      <c r="AL178" s="184">
        <v>11</v>
      </c>
      <c r="AM178" s="184">
        <f t="shared" si="72"/>
        <v>0.55000000000000004</v>
      </c>
      <c r="AN178" s="96">
        <v>1</v>
      </c>
      <c r="AO178" s="97">
        <v>0</v>
      </c>
      <c r="AP178" s="97">
        <v>0.96499999999999997</v>
      </c>
      <c r="AQ178" s="97">
        <v>0</v>
      </c>
      <c r="AR178" s="97">
        <v>1</v>
      </c>
      <c r="AS178" s="97">
        <v>0</v>
      </c>
      <c r="AT178" s="97">
        <v>0</v>
      </c>
      <c r="AU178" s="97">
        <v>0.97571428571428576</v>
      </c>
      <c r="AV178" s="97">
        <v>0.97750000000000004</v>
      </c>
      <c r="AW178" s="97">
        <v>0</v>
      </c>
      <c r="AX178" s="97">
        <v>1</v>
      </c>
      <c r="AY178" s="97">
        <v>0.99833333333333341</v>
      </c>
      <c r="AZ178" s="98">
        <v>0.97222222222222221</v>
      </c>
      <c r="BA178" s="98">
        <v>0.96052631578947367</v>
      </c>
      <c r="BB178" s="197">
        <f t="shared" si="73"/>
        <v>1</v>
      </c>
      <c r="BC178" s="198">
        <f t="shared" si="74"/>
        <v>0.99343749999999986</v>
      </c>
      <c r="BD178" s="201">
        <f t="shared" si="75"/>
        <v>1.1503845139692179</v>
      </c>
      <c r="BE178" s="202">
        <v>1</v>
      </c>
      <c r="BF178" s="209">
        <v>1</v>
      </c>
      <c r="BG178" s="210">
        <v>1</v>
      </c>
      <c r="BH178" s="211"/>
      <c r="BI178" s="212">
        <v>1</v>
      </c>
      <c r="BJ178" s="225">
        <v>4.375</v>
      </c>
      <c r="BK178" s="267">
        <v>4.375</v>
      </c>
      <c r="BL178" s="226" t="s">
        <v>20</v>
      </c>
      <c r="BM178" s="225">
        <v>4.8666666666666671</v>
      </c>
      <c r="BN178" s="227">
        <v>5</v>
      </c>
      <c r="BO178" s="224" t="s">
        <v>49</v>
      </c>
      <c r="BP178" s="251">
        <f t="shared" si="76"/>
        <v>101.19398784923044</v>
      </c>
      <c r="BQ178" s="250">
        <f t="shared" si="77"/>
        <v>5</v>
      </c>
    </row>
    <row r="179" spans="1:69" ht="23.25">
      <c r="A179" s="133">
        <v>100810860</v>
      </c>
      <c r="B179" s="34">
        <v>11.33</v>
      </c>
      <c r="C179" s="35">
        <v>12</v>
      </c>
      <c r="D179" s="36">
        <f t="shared" ref="D179:D210" si="87">SUM(B179:C179)/24</f>
        <v>0.9720833333333333</v>
      </c>
      <c r="E179" s="37">
        <v>0</v>
      </c>
      <c r="F179" s="38">
        <f t="shared" ref="F179:F210" si="88">E179/11</f>
        <v>0</v>
      </c>
      <c r="G179" s="37">
        <v>18.329999999999998</v>
      </c>
      <c r="H179" s="39">
        <f t="shared" ref="H179:H210" si="89">G179/19</f>
        <v>0.96473684210526311</v>
      </c>
      <c r="I179" s="64">
        <v>11.5</v>
      </c>
      <c r="J179" s="65">
        <f t="shared" ref="J179:J210" si="90">SUM(I179)/12</f>
        <v>0.95833333333333337</v>
      </c>
      <c r="K179" s="66">
        <v>16</v>
      </c>
      <c r="L179" s="67">
        <f t="shared" ref="L179:L210" si="91">K179/16</f>
        <v>1</v>
      </c>
      <c r="M179" s="68">
        <v>0</v>
      </c>
      <c r="N179" s="69">
        <f t="shared" ref="N179:N210" si="92">M179/20</f>
        <v>0</v>
      </c>
      <c r="O179" s="79">
        <v>12</v>
      </c>
      <c r="P179" s="80">
        <f t="shared" ref="P179:P210" si="93">SUM(O179)/12</f>
        <v>1</v>
      </c>
      <c r="Q179" s="81">
        <v>0</v>
      </c>
      <c r="R179" s="82">
        <f t="shared" ref="R179:R210" si="94">Q179/17</f>
        <v>0</v>
      </c>
      <c r="S179" s="81">
        <v>29</v>
      </c>
      <c r="T179" s="83">
        <f t="shared" ref="T179:T210" si="95">S179/29</f>
        <v>1</v>
      </c>
      <c r="U179" s="151">
        <v>10</v>
      </c>
      <c r="V179" s="151">
        <v>12</v>
      </c>
      <c r="W179" s="152">
        <f t="shared" si="64"/>
        <v>0.91666666666666663</v>
      </c>
      <c r="X179" s="149">
        <v>19.329999999999998</v>
      </c>
      <c r="Y179" s="149">
        <f t="shared" si="65"/>
        <v>0.96649999999999991</v>
      </c>
      <c r="Z179" s="149">
        <v>0</v>
      </c>
      <c r="AA179" s="149">
        <f t="shared" si="66"/>
        <v>0</v>
      </c>
      <c r="AB179" s="160">
        <v>10</v>
      </c>
      <c r="AC179" s="159">
        <f t="shared" si="67"/>
        <v>0.83333333333333337</v>
      </c>
      <c r="AD179" s="106">
        <v>13.5</v>
      </c>
      <c r="AE179" s="106">
        <f t="shared" si="68"/>
        <v>0.9642857142857143</v>
      </c>
      <c r="AF179" s="106">
        <v>0</v>
      </c>
      <c r="AG179" s="106">
        <f t="shared" si="69"/>
        <v>0</v>
      </c>
      <c r="AH179" s="180">
        <v>12</v>
      </c>
      <c r="AI179" s="181">
        <f t="shared" si="70"/>
        <v>1</v>
      </c>
      <c r="AJ179" s="184">
        <v>0</v>
      </c>
      <c r="AK179" s="184">
        <f t="shared" si="71"/>
        <v>0</v>
      </c>
      <c r="AL179" s="184">
        <v>19</v>
      </c>
      <c r="AM179" s="184">
        <f t="shared" si="72"/>
        <v>0.95</v>
      </c>
      <c r="AN179" s="96">
        <v>0</v>
      </c>
      <c r="AO179" s="97">
        <v>0.95399999999999996</v>
      </c>
      <c r="AP179" s="97">
        <v>0.93500000000000005</v>
      </c>
      <c r="AQ179" s="97">
        <v>0</v>
      </c>
      <c r="AR179" s="97">
        <v>0</v>
      </c>
      <c r="AS179" s="97">
        <v>1</v>
      </c>
      <c r="AT179" s="97">
        <v>0.96799999999999997</v>
      </c>
      <c r="AU179" s="97">
        <v>0</v>
      </c>
      <c r="AV179" s="97">
        <v>0.99</v>
      </c>
      <c r="AW179" s="97">
        <v>0</v>
      </c>
      <c r="AX179" s="97">
        <v>0</v>
      </c>
      <c r="AY179" s="97">
        <v>0.99333333333333329</v>
      </c>
      <c r="AZ179" s="98">
        <v>1</v>
      </c>
      <c r="BA179" s="98">
        <v>0</v>
      </c>
      <c r="BB179" s="197">
        <f t="shared" si="73"/>
        <v>1</v>
      </c>
      <c r="BC179" s="198">
        <f t="shared" si="74"/>
        <v>0.94614583333333335</v>
      </c>
      <c r="BD179" s="201">
        <f t="shared" si="75"/>
        <v>1.2604536236424395</v>
      </c>
      <c r="BE179" s="202">
        <v>1</v>
      </c>
      <c r="BF179" s="209">
        <v>1</v>
      </c>
      <c r="BG179" s="210">
        <v>1</v>
      </c>
      <c r="BH179" s="211">
        <v>1</v>
      </c>
      <c r="BI179" s="212">
        <v>1</v>
      </c>
      <c r="BJ179" s="225">
        <v>4.729166666666667</v>
      </c>
      <c r="BK179" s="268">
        <v>5</v>
      </c>
      <c r="BL179" s="224" t="s">
        <v>49</v>
      </c>
      <c r="BM179" s="225">
        <v>4.7333333333333334</v>
      </c>
      <c r="BN179" s="201">
        <v>4.7333333333333334</v>
      </c>
      <c r="BO179" s="224" t="s">
        <v>20</v>
      </c>
      <c r="BP179" s="251">
        <f t="shared" si="76"/>
        <v>104.90613225772766</v>
      </c>
      <c r="BQ179" s="250">
        <f t="shared" si="77"/>
        <v>5</v>
      </c>
    </row>
    <row r="180" spans="1:69" ht="23.25">
      <c r="A180" s="133">
        <v>100814222</v>
      </c>
      <c r="B180" s="34">
        <v>12</v>
      </c>
      <c r="C180" s="35">
        <v>12</v>
      </c>
      <c r="D180" s="36">
        <f t="shared" si="87"/>
        <v>1</v>
      </c>
      <c r="E180" s="37">
        <v>0</v>
      </c>
      <c r="F180" s="38">
        <f t="shared" si="88"/>
        <v>0</v>
      </c>
      <c r="G180" s="37">
        <v>18</v>
      </c>
      <c r="H180" s="39">
        <f t="shared" si="89"/>
        <v>0.94736842105263153</v>
      </c>
      <c r="I180" s="64">
        <v>12</v>
      </c>
      <c r="J180" s="65">
        <f t="shared" si="90"/>
        <v>1</v>
      </c>
      <c r="K180" s="66">
        <v>16</v>
      </c>
      <c r="L180" s="67">
        <f t="shared" si="91"/>
        <v>1</v>
      </c>
      <c r="M180" s="68">
        <v>0</v>
      </c>
      <c r="N180" s="69">
        <f t="shared" si="92"/>
        <v>0</v>
      </c>
      <c r="O180" s="79">
        <v>12</v>
      </c>
      <c r="P180" s="80">
        <f t="shared" si="93"/>
        <v>1</v>
      </c>
      <c r="Q180" s="81">
        <v>16.670000000000002</v>
      </c>
      <c r="R180" s="82">
        <f t="shared" si="94"/>
        <v>0.98058823529411776</v>
      </c>
      <c r="S180" s="81">
        <v>0</v>
      </c>
      <c r="T180" s="83">
        <f t="shared" si="95"/>
        <v>0</v>
      </c>
      <c r="U180" s="151">
        <v>12</v>
      </c>
      <c r="V180" s="151">
        <v>12</v>
      </c>
      <c r="W180" s="152">
        <f t="shared" si="64"/>
        <v>1</v>
      </c>
      <c r="X180" s="149">
        <v>19.670000000000002</v>
      </c>
      <c r="Y180" s="149">
        <f t="shared" si="65"/>
        <v>0.98350000000000004</v>
      </c>
      <c r="Z180" s="149">
        <v>0</v>
      </c>
      <c r="AA180" s="149">
        <f t="shared" si="66"/>
        <v>0</v>
      </c>
      <c r="AB180" s="160">
        <v>12</v>
      </c>
      <c r="AC180" s="159">
        <f t="shared" si="67"/>
        <v>1</v>
      </c>
      <c r="AD180" s="106">
        <v>0</v>
      </c>
      <c r="AE180" s="106">
        <f t="shared" si="68"/>
        <v>0</v>
      </c>
      <c r="AF180" s="106">
        <v>18.670000000000002</v>
      </c>
      <c r="AG180" s="106">
        <f t="shared" si="69"/>
        <v>0.98263157894736852</v>
      </c>
      <c r="AH180" s="180">
        <v>12</v>
      </c>
      <c r="AI180" s="181">
        <f t="shared" si="70"/>
        <v>1</v>
      </c>
      <c r="AJ180" s="184">
        <v>13</v>
      </c>
      <c r="AK180" s="184">
        <f t="shared" si="71"/>
        <v>1</v>
      </c>
      <c r="AL180" s="184">
        <v>0</v>
      </c>
      <c r="AM180" s="184">
        <f t="shared" si="72"/>
        <v>0</v>
      </c>
      <c r="AN180" s="96">
        <v>0</v>
      </c>
      <c r="AO180" s="97">
        <v>0.97399999999999998</v>
      </c>
      <c r="AP180" s="97">
        <v>1</v>
      </c>
      <c r="AQ180" s="97">
        <v>0</v>
      </c>
      <c r="AR180" s="97">
        <v>0.9880000000000001</v>
      </c>
      <c r="AS180" s="97">
        <v>0</v>
      </c>
      <c r="AT180" s="97">
        <v>0.91999999999999993</v>
      </c>
      <c r="AU180" s="97">
        <v>0</v>
      </c>
      <c r="AV180" s="97">
        <v>0</v>
      </c>
      <c r="AW180" s="97">
        <v>0.98599999999999999</v>
      </c>
      <c r="AX180" s="97">
        <v>1</v>
      </c>
      <c r="AY180" s="97">
        <v>0</v>
      </c>
      <c r="AZ180" s="98">
        <v>1</v>
      </c>
      <c r="BA180" s="98">
        <v>0</v>
      </c>
      <c r="BB180" s="197">
        <f t="shared" si="73"/>
        <v>1</v>
      </c>
      <c r="BC180" s="198">
        <f t="shared" si="74"/>
        <v>1</v>
      </c>
      <c r="BD180" s="201">
        <f t="shared" si="75"/>
        <v>1.1441250000000001</v>
      </c>
      <c r="BE180" s="202">
        <v>1</v>
      </c>
      <c r="BF180" s="209">
        <v>1</v>
      </c>
      <c r="BG180" s="210">
        <v>1</v>
      </c>
      <c r="BH180" s="211">
        <v>1</v>
      </c>
      <c r="BI180" s="212">
        <v>1</v>
      </c>
      <c r="BJ180" s="225">
        <v>4.6458333333333339</v>
      </c>
      <c r="BK180" s="267">
        <v>4.6458333333333339</v>
      </c>
      <c r="BL180" s="226" t="s">
        <v>20</v>
      </c>
      <c r="BM180" s="225">
        <v>4.5166666666666675</v>
      </c>
      <c r="BN180" s="227">
        <v>5</v>
      </c>
      <c r="BO180" s="224" t="s">
        <v>49</v>
      </c>
      <c r="BP180" s="251">
        <f t="shared" si="76"/>
        <v>102.18645833333335</v>
      </c>
      <c r="BQ180" s="250">
        <f t="shared" si="77"/>
        <v>5</v>
      </c>
    </row>
    <row r="181" spans="1:69" ht="15">
      <c r="A181" s="133">
        <v>100819450</v>
      </c>
      <c r="B181" s="34">
        <v>12</v>
      </c>
      <c r="C181" s="35">
        <v>12</v>
      </c>
      <c r="D181" s="36">
        <f t="shared" si="87"/>
        <v>1</v>
      </c>
      <c r="E181" s="37">
        <v>0</v>
      </c>
      <c r="F181" s="38">
        <f t="shared" si="88"/>
        <v>0</v>
      </c>
      <c r="G181" s="37">
        <v>16.329999999999998</v>
      </c>
      <c r="H181" s="39">
        <f t="shared" si="89"/>
        <v>0.85947368421052628</v>
      </c>
      <c r="I181" s="64">
        <v>12</v>
      </c>
      <c r="J181" s="65">
        <f t="shared" si="90"/>
        <v>1</v>
      </c>
      <c r="K181" s="66">
        <v>15.33</v>
      </c>
      <c r="L181" s="67">
        <f t="shared" si="91"/>
        <v>0.958125</v>
      </c>
      <c r="M181" s="68">
        <v>0</v>
      </c>
      <c r="N181" s="69">
        <f t="shared" si="92"/>
        <v>0</v>
      </c>
      <c r="O181" s="79">
        <v>11.45</v>
      </c>
      <c r="P181" s="80">
        <f t="shared" si="93"/>
        <v>0.95416666666666661</v>
      </c>
      <c r="Q181" s="81">
        <v>0</v>
      </c>
      <c r="R181" s="82">
        <f t="shared" si="94"/>
        <v>0</v>
      </c>
      <c r="S181" s="81">
        <v>27.33</v>
      </c>
      <c r="T181" s="83">
        <f t="shared" si="95"/>
        <v>0.94241379310344819</v>
      </c>
      <c r="U181" s="151">
        <v>12</v>
      </c>
      <c r="V181" s="151">
        <v>12</v>
      </c>
      <c r="W181" s="152">
        <f t="shared" si="64"/>
        <v>1</v>
      </c>
      <c r="X181" s="149">
        <v>19.329999999999998</v>
      </c>
      <c r="Y181" s="149">
        <f t="shared" si="65"/>
        <v>0.96649999999999991</v>
      </c>
      <c r="Z181" s="149">
        <v>0</v>
      </c>
      <c r="AA181" s="149">
        <f t="shared" si="66"/>
        <v>0</v>
      </c>
      <c r="AB181" s="160">
        <v>12</v>
      </c>
      <c r="AC181" s="159">
        <f t="shared" si="67"/>
        <v>1</v>
      </c>
      <c r="AD181" s="106">
        <v>13.33</v>
      </c>
      <c r="AE181" s="106">
        <f t="shared" si="68"/>
        <v>0.95214285714285718</v>
      </c>
      <c r="AF181" s="106">
        <v>0</v>
      </c>
      <c r="AG181" s="106">
        <f t="shared" si="69"/>
        <v>0</v>
      </c>
      <c r="AH181" s="180">
        <v>12</v>
      </c>
      <c r="AI181" s="181">
        <f t="shared" si="70"/>
        <v>1</v>
      </c>
      <c r="AJ181" s="184">
        <v>0</v>
      </c>
      <c r="AK181" s="184">
        <f t="shared" si="71"/>
        <v>0</v>
      </c>
      <c r="AL181" s="184">
        <v>19.670000000000002</v>
      </c>
      <c r="AM181" s="184">
        <f t="shared" si="72"/>
        <v>0.98350000000000004</v>
      </c>
      <c r="AN181" s="96">
        <v>0</v>
      </c>
      <c r="AO181" s="97">
        <v>0.92200000000000004</v>
      </c>
      <c r="AP181" s="97">
        <v>1</v>
      </c>
      <c r="AQ181" s="97">
        <v>0</v>
      </c>
      <c r="AR181" s="97">
        <v>0</v>
      </c>
      <c r="AS181" s="97">
        <v>0.98222222222222222</v>
      </c>
      <c r="AT181" s="97">
        <v>0.9880000000000001</v>
      </c>
      <c r="AU181" s="97">
        <v>0</v>
      </c>
      <c r="AV181" s="97">
        <v>0.91500000000000004</v>
      </c>
      <c r="AW181" s="97">
        <v>0</v>
      </c>
      <c r="AX181" s="97">
        <v>0</v>
      </c>
      <c r="AY181" s="97">
        <v>0.98</v>
      </c>
      <c r="AZ181" s="98">
        <v>1</v>
      </c>
      <c r="BA181" s="98">
        <v>0.14473684210526316</v>
      </c>
      <c r="BB181" s="197">
        <f t="shared" si="73"/>
        <v>1</v>
      </c>
      <c r="BC181" s="198">
        <f t="shared" si="74"/>
        <v>0.99427083333333333</v>
      </c>
      <c r="BD181" s="201">
        <f t="shared" si="75"/>
        <v>1.2278004378462919</v>
      </c>
      <c r="BE181" s="202">
        <v>0.83333333333333326</v>
      </c>
      <c r="BF181" s="209">
        <v>1</v>
      </c>
      <c r="BG181" s="210">
        <v>1</v>
      </c>
      <c r="BH181" s="211">
        <v>1</v>
      </c>
      <c r="BI181" s="212">
        <v>1</v>
      </c>
      <c r="BJ181" s="225">
        <v>4.625</v>
      </c>
      <c r="BK181" s="267">
        <v>4.625</v>
      </c>
      <c r="BL181" s="226" t="s">
        <v>20</v>
      </c>
      <c r="BM181" s="225">
        <v>4.5666666666666664</v>
      </c>
      <c r="BN181" s="201">
        <v>4.5666666666666664</v>
      </c>
      <c r="BO181" s="224" t="s">
        <v>20</v>
      </c>
      <c r="BP181" s="251">
        <f t="shared" si="76"/>
        <v>100.73771927949063</v>
      </c>
      <c r="BQ181" s="250">
        <f t="shared" si="77"/>
        <v>5</v>
      </c>
    </row>
    <row r="182" spans="1:69" ht="15">
      <c r="A182" s="133">
        <v>100819735</v>
      </c>
      <c r="B182" s="34">
        <v>12</v>
      </c>
      <c r="C182" s="35">
        <v>12</v>
      </c>
      <c r="D182" s="36">
        <f t="shared" si="87"/>
        <v>1</v>
      </c>
      <c r="E182" s="37">
        <v>0</v>
      </c>
      <c r="F182" s="38">
        <f t="shared" si="88"/>
        <v>0</v>
      </c>
      <c r="G182" s="37">
        <v>17.329999999999998</v>
      </c>
      <c r="H182" s="39">
        <f t="shared" si="89"/>
        <v>0.91210526315789464</v>
      </c>
      <c r="I182" s="64">
        <v>10.5</v>
      </c>
      <c r="J182" s="65">
        <f t="shared" si="90"/>
        <v>0.875</v>
      </c>
      <c r="K182" s="66">
        <v>15.33</v>
      </c>
      <c r="L182" s="67">
        <f t="shared" si="91"/>
        <v>0.958125</v>
      </c>
      <c r="M182" s="68">
        <v>0</v>
      </c>
      <c r="N182" s="69">
        <f t="shared" si="92"/>
        <v>0</v>
      </c>
      <c r="O182" s="79">
        <v>11.94</v>
      </c>
      <c r="P182" s="80">
        <f t="shared" si="93"/>
        <v>0.995</v>
      </c>
      <c r="Q182" s="81">
        <v>16</v>
      </c>
      <c r="R182" s="82">
        <f t="shared" si="94"/>
        <v>0.94117647058823528</v>
      </c>
      <c r="S182" s="81">
        <v>0</v>
      </c>
      <c r="T182" s="83">
        <f t="shared" si="95"/>
        <v>0</v>
      </c>
      <c r="U182" s="151">
        <v>12</v>
      </c>
      <c r="V182" s="151">
        <v>12</v>
      </c>
      <c r="W182" s="152">
        <f t="shared" si="64"/>
        <v>1</v>
      </c>
      <c r="X182" s="149">
        <v>19</v>
      </c>
      <c r="Y182" s="149">
        <f t="shared" si="65"/>
        <v>0.95</v>
      </c>
      <c r="Z182" s="149">
        <v>0</v>
      </c>
      <c r="AA182" s="149">
        <f t="shared" si="66"/>
        <v>0</v>
      </c>
      <c r="AB182" s="160">
        <v>12</v>
      </c>
      <c r="AC182" s="159">
        <f t="shared" si="67"/>
        <v>1</v>
      </c>
      <c r="AD182" s="106">
        <v>11.67</v>
      </c>
      <c r="AE182" s="106">
        <f t="shared" si="68"/>
        <v>0.83357142857142852</v>
      </c>
      <c r="AF182" s="106">
        <v>0</v>
      </c>
      <c r="AG182" s="106">
        <f t="shared" si="69"/>
        <v>0</v>
      </c>
      <c r="AH182" s="180">
        <v>11.74</v>
      </c>
      <c r="AI182" s="181">
        <f t="shared" si="70"/>
        <v>0.97833333333333339</v>
      </c>
      <c r="AJ182" s="184">
        <v>0</v>
      </c>
      <c r="AK182" s="184">
        <f t="shared" si="71"/>
        <v>0</v>
      </c>
      <c r="AL182" s="184">
        <v>18.670000000000002</v>
      </c>
      <c r="AM182" s="184">
        <f t="shared" si="72"/>
        <v>0.93350000000000011</v>
      </c>
      <c r="AN182" s="96">
        <v>0</v>
      </c>
      <c r="AO182" s="97">
        <v>0.99399999999999999</v>
      </c>
      <c r="AP182" s="97">
        <v>0.88749999999999996</v>
      </c>
      <c r="AQ182" s="97">
        <v>0</v>
      </c>
      <c r="AR182" s="97">
        <v>0.9880000000000001</v>
      </c>
      <c r="AS182" s="97">
        <v>0</v>
      </c>
      <c r="AT182" s="97">
        <v>1</v>
      </c>
      <c r="AU182" s="97">
        <v>0</v>
      </c>
      <c r="AV182" s="97">
        <v>0.88500000000000001</v>
      </c>
      <c r="AW182" s="97">
        <v>0</v>
      </c>
      <c r="AX182" s="97">
        <v>0</v>
      </c>
      <c r="AY182" s="97">
        <v>0.98833333333333329</v>
      </c>
      <c r="AZ182" s="98">
        <v>0.80555555555555558</v>
      </c>
      <c r="BA182" s="98">
        <v>3.9473684210526314E-2</v>
      </c>
      <c r="BB182" s="197">
        <f t="shared" si="73"/>
        <v>0.81871345029239773</v>
      </c>
      <c r="BC182" s="198">
        <f t="shared" si="74"/>
        <v>0.98104166666666659</v>
      </c>
      <c r="BD182" s="201">
        <f t="shared" si="75"/>
        <v>1.1295736032790309</v>
      </c>
      <c r="BE182" s="202">
        <v>0.33333333333333331</v>
      </c>
      <c r="BF182" s="209">
        <v>1</v>
      </c>
      <c r="BG182" s="210">
        <v>1</v>
      </c>
      <c r="BH182" s="211">
        <v>1</v>
      </c>
      <c r="BI182" s="212">
        <v>1</v>
      </c>
      <c r="BJ182" s="225">
        <v>4.25</v>
      </c>
      <c r="BK182" s="267">
        <v>4.25</v>
      </c>
      <c r="BL182" s="226" t="s">
        <v>20</v>
      </c>
      <c r="BM182" s="225">
        <v>4.5166666666666666</v>
      </c>
      <c r="BN182" s="201">
        <v>4.5166666666666666</v>
      </c>
      <c r="BO182" s="224" t="s">
        <v>20</v>
      </c>
      <c r="BP182" s="251">
        <f t="shared" si="76"/>
        <v>88.730458503028402</v>
      </c>
      <c r="BQ182" s="250">
        <f t="shared" si="77"/>
        <v>4</v>
      </c>
    </row>
    <row r="183" spans="1:69" ht="23.25">
      <c r="A183" s="133">
        <v>100821859</v>
      </c>
      <c r="B183" s="34">
        <v>12</v>
      </c>
      <c r="C183" s="35">
        <v>12</v>
      </c>
      <c r="D183" s="36">
        <f t="shared" si="87"/>
        <v>1</v>
      </c>
      <c r="E183" s="37">
        <v>10</v>
      </c>
      <c r="F183" s="38">
        <f t="shared" si="88"/>
        <v>0.90909090909090906</v>
      </c>
      <c r="G183" s="37">
        <v>7.13</v>
      </c>
      <c r="H183" s="39">
        <f t="shared" si="89"/>
        <v>0.37526315789473685</v>
      </c>
      <c r="I183" s="64">
        <v>11.75</v>
      </c>
      <c r="J183" s="65">
        <f t="shared" si="90"/>
        <v>0.97916666666666663</v>
      </c>
      <c r="K183" s="66">
        <v>0</v>
      </c>
      <c r="L183" s="67">
        <f t="shared" si="91"/>
        <v>0</v>
      </c>
      <c r="M183" s="68">
        <v>17.329999999999998</v>
      </c>
      <c r="N183" s="69">
        <f t="shared" si="92"/>
        <v>0.86649999999999994</v>
      </c>
      <c r="O183" s="79">
        <v>11.94</v>
      </c>
      <c r="P183" s="80">
        <f t="shared" si="93"/>
        <v>0.995</v>
      </c>
      <c r="Q183" s="81">
        <v>14.33</v>
      </c>
      <c r="R183" s="82">
        <f t="shared" si="94"/>
        <v>0.84294117647058819</v>
      </c>
      <c r="S183" s="81">
        <v>0</v>
      </c>
      <c r="T183" s="83">
        <f t="shared" si="95"/>
        <v>0</v>
      </c>
      <c r="U183" s="151">
        <v>12</v>
      </c>
      <c r="V183" s="151">
        <v>12</v>
      </c>
      <c r="W183" s="152">
        <f t="shared" si="64"/>
        <v>1</v>
      </c>
      <c r="X183" s="149">
        <v>0</v>
      </c>
      <c r="Y183" s="149">
        <f t="shared" si="65"/>
        <v>0</v>
      </c>
      <c r="Z183" s="149">
        <v>24.67</v>
      </c>
      <c r="AA183" s="149">
        <f t="shared" si="66"/>
        <v>0.94884615384615389</v>
      </c>
      <c r="AB183" s="160">
        <v>6</v>
      </c>
      <c r="AC183" s="159">
        <f t="shared" si="67"/>
        <v>0.5</v>
      </c>
      <c r="AD183" s="106">
        <v>8.5</v>
      </c>
      <c r="AE183" s="106">
        <f t="shared" si="68"/>
        <v>0.6071428571428571</v>
      </c>
      <c r="AF183" s="106">
        <v>0</v>
      </c>
      <c r="AG183" s="106">
        <f t="shared" si="69"/>
        <v>0</v>
      </c>
      <c r="AH183" s="180">
        <v>7.06</v>
      </c>
      <c r="AI183" s="181">
        <f t="shared" si="70"/>
        <v>0.58833333333333326</v>
      </c>
      <c r="AJ183" s="184">
        <v>12</v>
      </c>
      <c r="AK183" s="184">
        <f t="shared" si="71"/>
        <v>0.92307692307692313</v>
      </c>
      <c r="AL183" s="184">
        <v>0</v>
      </c>
      <c r="AM183" s="184">
        <f t="shared" si="72"/>
        <v>0</v>
      </c>
      <c r="AN183" s="96">
        <v>0.85750000000000004</v>
      </c>
      <c r="AO183" s="97">
        <v>0</v>
      </c>
      <c r="AP183" s="97">
        <v>0</v>
      </c>
      <c r="AQ183" s="97">
        <v>0.96</v>
      </c>
      <c r="AR183" s="97">
        <v>0.9880000000000001</v>
      </c>
      <c r="AS183" s="97">
        <v>0</v>
      </c>
      <c r="AT183" s="97">
        <v>0</v>
      </c>
      <c r="AU183" s="97">
        <v>0.99428571428571433</v>
      </c>
      <c r="AV183" s="97">
        <v>0</v>
      </c>
      <c r="AW183" s="97">
        <v>0</v>
      </c>
      <c r="AX183" s="97">
        <v>0.97750000000000004</v>
      </c>
      <c r="AY183" s="97">
        <v>0</v>
      </c>
      <c r="AZ183" s="98">
        <v>0.91666666666666663</v>
      </c>
      <c r="BA183" s="98">
        <v>0</v>
      </c>
      <c r="BB183" s="197">
        <f t="shared" si="73"/>
        <v>0.91666666666666663</v>
      </c>
      <c r="BC183" s="198">
        <f t="shared" si="74"/>
        <v>0.8828125</v>
      </c>
      <c r="BD183" s="201">
        <f t="shared" si="75"/>
        <v>0.99578786389049545</v>
      </c>
      <c r="BE183" s="202">
        <v>0.83333333333333326</v>
      </c>
      <c r="BF183" s="209">
        <v>1</v>
      </c>
      <c r="BG183" s="210"/>
      <c r="BH183" s="211">
        <v>1</v>
      </c>
      <c r="BI183" s="212"/>
      <c r="BJ183" s="225">
        <v>4.25</v>
      </c>
      <c r="BK183" s="268">
        <v>5</v>
      </c>
      <c r="BL183" s="226" t="s">
        <v>47</v>
      </c>
      <c r="BM183" s="225">
        <v>3.5166666666666666</v>
      </c>
      <c r="BN183" s="201">
        <v>3.5166666666666666</v>
      </c>
      <c r="BO183" s="224" t="s">
        <v>20</v>
      </c>
      <c r="BP183" s="251">
        <f t="shared" si="76"/>
        <v>89.872821597262373</v>
      </c>
      <c r="BQ183" s="250">
        <f t="shared" si="77"/>
        <v>4</v>
      </c>
    </row>
    <row r="184" spans="1:69" ht="23.25">
      <c r="A184" s="133">
        <v>100822094</v>
      </c>
      <c r="B184" s="34">
        <v>12</v>
      </c>
      <c r="C184" s="35">
        <v>12</v>
      </c>
      <c r="D184" s="36">
        <f t="shared" si="87"/>
        <v>1</v>
      </c>
      <c r="E184" s="37">
        <v>10.5</v>
      </c>
      <c r="F184" s="38">
        <f t="shared" si="88"/>
        <v>0.95454545454545459</v>
      </c>
      <c r="G184" s="37">
        <v>0</v>
      </c>
      <c r="H184" s="39">
        <f t="shared" si="89"/>
        <v>0</v>
      </c>
      <c r="I184" s="64">
        <v>12</v>
      </c>
      <c r="J184" s="65">
        <f t="shared" si="90"/>
        <v>1</v>
      </c>
      <c r="K184" s="66">
        <v>13.33</v>
      </c>
      <c r="L184" s="67">
        <f t="shared" si="91"/>
        <v>0.833125</v>
      </c>
      <c r="M184" s="68">
        <v>0</v>
      </c>
      <c r="N184" s="69">
        <f t="shared" si="92"/>
        <v>0</v>
      </c>
      <c r="O184" s="79">
        <v>12</v>
      </c>
      <c r="P184" s="80">
        <f t="shared" si="93"/>
        <v>1</v>
      </c>
      <c r="Q184" s="81">
        <v>0</v>
      </c>
      <c r="R184" s="82">
        <f t="shared" si="94"/>
        <v>0</v>
      </c>
      <c r="S184" s="81">
        <v>23</v>
      </c>
      <c r="T184" s="83">
        <f t="shared" si="95"/>
        <v>0.7931034482758621</v>
      </c>
      <c r="U184" s="151">
        <v>12</v>
      </c>
      <c r="V184" s="151">
        <v>12</v>
      </c>
      <c r="W184" s="152">
        <f t="shared" si="64"/>
        <v>1</v>
      </c>
      <c r="X184" s="149">
        <v>0</v>
      </c>
      <c r="Y184" s="149">
        <f t="shared" si="65"/>
        <v>0</v>
      </c>
      <c r="Z184" s="149">
        <v>22.67</v>
      </c>
      <c r="AA184" s="149">
        <f t="shared" si="66"/>
        <v>0.87192307692307702</v>
      </c>
      <c r="AB184" s="160">
        <v>12</v>
      </c>
      <c r="AC184" s="159">
        <f t="shared" si="67"/>
        <v>1</v>
      </c>
      <c r="AD184" s="106">
        <v>0</v>
      </c>
      <c r="AE184" s="106">
        <f t="shared" si="68"/>
        <v>0</v>
      </c>
      <c r="AF184" s="106">
        <v>14.33</v>
      </c>
      <c r="AG184" s="106">
        <f t="shared" si="69"/>
        <v>0.75421052631578944</v>
      </c>
      <c r="AH184" s="180">
        <v>12</v>
      </c>
      <c r="AI184" s="181">
        <f t="shared" si="70"/>
        <v>1</v>
      </c>
      <c r="AJ184" s="184">
        <v>0</v>
      </c>
      <c r="AK184" s="184">
        <f t="shared" si="71"/>
        <v>0</v>
      </c>
      <c r="AL184" s="184">
        <v>12.33</v>
      </c>
      <c r="AM184" s="184">
        <f t="shared" si="72"/>
        <v>0.61650000000000005</v>
      </c>
      <c r="AN184" s="96">
        <v>0.83250000000000002</v>
      </c>
      <c r="AO184" s="97">
        <v>0</v>
      </c>
      <c r="AP184" s="97">
        <v>0.85250000000000004</v>
      </c>
      <c r="AQ184" s="97">
        <v>0</v>
      </c>
      <c r="AR184" s="97">
        <v>0</v>
      </c>
      <c r="AS184" s="97">
        <v>0.94000000000000006</v>
      </c>
      <c r="AT184" s="97">
        <v>0</v>
      </c>
      <c r="AU184" s="97">
        <v>0.96142857142857152</v>
      </c>
      <c r="AV184" s="97">
        <v>0</v>
      </c>
      <c r="AW184" s="97">
        <v>0.92799999999999994</v>
      </c>
      <c r="AX184" s="97">
        <v>0</v>
      </c>
      <c r="AY184" s="97">
        <v>1</v>
      </c>
      <c r="AZ184" s="98">
        <v>0.75</v>
      </c>
      <c r="BA184" s="98">
        <v>0</v>
      </c>
      <c r="BB184" s="197">
        <f t="shared" si="73"/>
        <v>0.75</v>
      </c>
      <c r="BC184" s="198">
        <f t="shared" si="74"/>
        <v>1</v>
      </c>
      <c r="BD184" s="201">
        <f t="shared" si="75"/>
        <v>1.1080432932256039</v>
      </c>
      <c r="BE184" s="202">
        <v>0.5</v>
      </c>
      <c r="BF184" s="209">
        <v>1</v>
      </c>
      <c r="BG184" s="210">
        <v>1</v>
      </c>
      <c r="BH184" s="211">
        <v>1</v>
      </c>
      <c r="BI184" s="212">
        <v>1</v>
      </c>
      <c r="BJ184" s="225">
        <v>3.2708333333333335</v>
      </c>
      <c r="BK184" s="268">
        <v>4.2708333333333339</v>
      </c>
      <c r="BL184" s="226" t="s">
        <v>47</v>
      </c>
      <c r="BM184" s="225">
        <v>3.4833333333333334</v>
      </c>
      <c r="BN184" s="227">
        <v>3.9833333333333334</v>
      </c>
      <c r="BO184" s="224" t="s">
        <v>49</v>
      </c>
      <c r="BP184" s="251">
        <f t="shared" si="76"/>
        <v>86.967748997306757</v>
      </c>
      <c r="BQ184" s="250">
        <f t="shared" si="77"/>
        <v>4</v>
      </c>
    </row>
    <row r="185" spans="1:69" ht="23.25">
      <c r="A185" s="133">
        <v>100822777</v>
      </c>
      <c r="B185" s="34">
        <v>12</v>
      </c>
      <c r="C185" s="35">
        <v>12</v>
      </c>
      <c r="D185" s="36">
        <f t="shared" si="87"/>
        <v>1</v>
      </c>
      <c r="E185" s="37">
        <v>10.33</v>
      </c>
      <c r="F185" s="38">
        <f t="shared" si="88"/>
        <v>0.93909090909090909</v>
      </c>
      <c r="G185" s="37">
        <v>0</v>
      </c>
      <c r="H185" s="39">
        <f t="shared" si="89"/>
        <v>0</v>
      </c>
      <c r="I185" s="64">
        <v>12</v>
      </c>
      <c r="J185" s="65">
        <f t="shared" si="90"/>
        <v>1</v>
      </c>
      <c r="K185" s="66">
        <v>0</v>
      </c>
      <c r="L185" s="67">
        <f t="shared" si="91"/>
        <v>0</v>
      </c>
      <c r="M185" s="68">
        <v>18.670000000000002</v>
      </c>
      <c r="N185" s="69">
        <f t="shared" si="92"/>
        <v>0.93350000000000011</v>
      </c>
      <c r="O185" s="79">
        <v>12</v>
      </c>
      <c r="P185" s="80">
        <f t="shared" si="93"/>
        <v>1</v>
      </c>
      <c r="Q185" s="81">
        <v>0</v>
      </c>
      <c r="R185" s="82">
        <f t="shared" si="94"/>
        <v>0</v>
      </c>
      <c r="S185" s="81">
        <v>25.56</v>
      </c>
      <c r="T185" s="83">
        <f t="shared" si="95"/>
        <v>0.88137931034482753</v>
      </c>
      <c r="U185" s="151">
        <v>12</v>
      </c>
      <c r="V185" s="151">
        <v>12</v>
      </c>
      <c r="W185" s="152">
        <f t="shared" si="64"/>
        <v>1</v>
      </c>
      <c r="X185" s="149">
        <v>0</v>
      </c>
      <c r="Y185" s="149">
        <f t="shared" si="65"/>
        <v>0</v>
      </c>
      <c r="Z185" s="149">
        <v>18.670000000000002</v>
      </c>
      <c r="AA185" s="149">
        <f t="shared" si="66"/>
        <v>0.71807692307692317</v>
      </c>
      <c r="AB185" s="160">
        <v>12</v>
      </c>
      <c r="AC185" s="159">
        <f t="shared" si="67"/>
        <v>1</v>
      </c>
      <c r="AD185" s="106">
        <v>0</v>
      </c>
      <c r="AE185" s="106">
        <f t="shared" si="68"/>
        <v>0</v>
      </c>
      <c r="AF185" s="106">
        <v>16.670000000000002</v>
      </c>
      <c r="AG185" s="106">
        <f t="shared" si="69"/>
        <v>0.87736842105263169</v>
      </c>
      <c r="AH185" s="180">
        <v>12</v>
      </c>
      <c r="AI185" s="181">
        <f t="shared" si="70"/>
        <v>1</v>
      </c>
      <c r="AJ185" s="184">
        <v>0</v>
      </c>
      <c r="AK185" s="184">
        <f t="shared" si="71"/>
        <v>0</v>
      </c>
      <c r="AL185" s="184">
        <v>11.5</v>
      </c>
      <c r="AM185" s="184">
        <f t="shared" si="72"/>
        <v>0.57499999999999996</v>
      </c>
      <c r="AN185" s="96">
        <v>0.93500000000000005</v>
      </c>
      <c r="AO185" s="97">
        <v>0</v>
      </c>
      <c r="AP185" s="97">
        <v>0</v>
      </c>
      <c r="AQ185" s="97">
        <v>0.95</v>
      </c>
      <c r="AR185" s="97">
        <v>0</v>
      </c>
      <c r="AS185" s="97">
        <v>0.95444444444444443</v>
      </c>
      <c r="AT185" s="97">
        <v>0</v>
      </c>
      <c r="AU185" s="97">
        <v>0.99285714285714288</v>
      </c>
      <c r="AV185" s="97">
        <v>0</v>
      </c>
      <c r="AW185" s="97">
        <v>0.91199999999999992</v>
      </c>
      <c r="AX185" s="97">
        <v>0</v>
      </c>
      <c r="AY185" s="97">
        <v>0</v>
      </c>
      <c r="AZ185" s="98">
        <v>0.86111111111111116</v>
      </c>
      <c r="BA185" s="98">
        <v>0</v>
      </c>
      <c r="BB185" s="197">
        <f t="shared" si="73"/>
        <v>0.86111111111111116</v>
      </c>
      <c r="BC185" s="198">
        <f t="shared" si="74"/>
        <v>1</v>
      </c>
      <c r="BD185" s="201">
        <f t="shared" si="75"/>
        <v>1.1362397580028025</v>
      </c>
      <c r="BE185" s="202">
        <v>0.83333333333333326</v>
      </c>
      <c r="BF185" s="209">
        <v>1</v>
      </c>
      <c r="BG185" s="210">
        <v>1</v>
      </c>
      <c r="BH185" s="211">
        <v>1</v>
      </c>
      <c r="BI185" s="212">
        <v>1</v>
      </c>
      <c r="BJ185" s="225">
        <v>4.0625</v>
      </c>
      <c r="BK185" s="268">
        <v>4.5625</v>
      </c>
      <c r="BL185" s="226" t="s">
        <v>49</v>
      </c>
      <c r="BM185" s="225">
        <v>4.6166666666666663</v>
      </c>
      <c r="BN185" s="201">
        <v>4.6166666666666663</v>
      </c>
      <c r="BO185" s="224" t="s">
        <v>20</v>
      </c>
      <c r="BP185" s="251">
        <f t="shared" si="76"/>
        <v>96.372660616736724</v>
      </c>
      <c r="BQ185" s="250">
        <f t="shared" si="77"/>
        <v>5</v>
      </c>
    </row>
    <row r="186" spans="1:69" ht="15">
      <c r="A186" s="133">
        <v>100825392</v>
      </c>
      <c r="B186" s="34">
        <v>12</v>
      </c>
      <c r="C186" s="35">
        <v>12</v>
      </c>
      <c r="D186" s="36">
        <f t="shared" si="87"/>
        <v>1</v>
      </c>
      <c r="E186" s="37">
        <v>10</v>
      </c>
      <c r="F186" s="38">
        <f t="shared" si="88"/>
        <v>0.90909090909090906</v>
      </c>
      <c r="G186" s="37">
        <v>0</v>
      </c>
      <c r="H186" s="39">
        <f t="shared" si="89"/>
        <v>0</v>
      </c>
      <c r="I186" s="64">
        <v>12</v>
      </c>
      <c r="J186" s="65">
        <f t="shared" si="90"/>
        <v>1</v>
      </c>
      <c r="K186" s="66">
        <v>0</v>
      </c>
      <c r="L186" s="67">
        <f t="shared" si="91"/>
        <v>0</v>
      </c>
      <c r="M186" s="68">
        <v>10.67</v>
      </c>
      <c r="N186" s="69">
        <f t="shared" si="92"/>
        <v>0.53349999999999997</v>
      </c>
      <c r="O186" s="79">
        <v>12</v>
      </c>
      <c r="P186" s="80">
        <f t="shared" si="93"/>
        <v>1</v>
      </c>
      <c r="Q186" s="81">
        <v>10.67</v>
      </c>
      <c r="R186" s="82">
        <f t="shared" si="94"/>
        <v>0.62764705882352945</v>
      </c>
      <c r="S186" s="81">
        <v>0</v>
      </c>
      <c r="T186" s="83">
        <f t="shared" si="95"/>
        <v>0</v>
      </c>
      <c r="U186" s="151">
        <v>12</v>
      </c>
      <c r="V186" s="151">
        <v>12</v>
      </c>
      <c r="W186" s="152">
        <f t="shared" si="64"/>
        <v>1</v>
      </c>
      <c r="X186" s="143">
        <v>16</v>
      </c>
      <c r="Y186" s="149">
        <f t="shared" si="65"/>
        <v>0.8</v>
      </c>
      <c r="Z186" s="149">
        <v>0</v>
      </c>
      <c r="AA186" s="149">
        <f t="shared" si="66"/>
        <v>0</v>
      </c>
      <c r="AB186" s="160">
        <v>12</v>
      </c>
      <c r="AC186" s="159">
        <f t="shared" si="67"/>
        <v>1</v>
      </c>
      <c r="AD186" s="106">
        <v>6.33</v>
      </c>
      <c r="AE186" s="106">
        <f t="shared" si="68"/>
        <v>0.45214285714285712</v>
      </c>
      <c r="AF186" s="106">
        <v>0</v>
      </c>
      <c r="AG186" s="106">
        <f t="shared" si="69"/>
        <v>0</v>
      </c>
      <c r="AH186" s="180">
        <v>12</v>
      </c>
      <c r="AI186" s="181">
        <f t="shared" si="70"/>
        <v>1</v>
      </c>
      <c r="AJ186" s="184">
        <v>10.33</v>
      </c>
      <c r="AK186" s="184">
        <f t="shared" si="71"/>
        <v>0.79461538461538461</v>
      </c>
      <c r="AL186" s="184">
        <v>0</v>
      </c>
      <c r="AM186" s="184">
        <f t="shared" si="72"/>
        <v>0</v>
      </c>
      <c r="AN186" s="96">
        <v>0.98499999999999999</v>
      </c>
      <c r="AO186" s="97">
        <v>0</v>
      </c>
      <c r="AP186" s="97">
        <v>0</v>
      </c>
      <c r="AQ186" s="97">
        <v>0.96799999999999997</v>
      </c>
      <c r="AR186" s="97">
        <v>0.82</v>
      </c>
      <c r="AS186" s="97">
        <v>0</v>
      </c>
      <c r="AT186" s="97">
        <v>0</v>
      </c>
      <c r="AU186" s="97">
        <v>0</v>
      </c>
      <c r="AV186" s="97">
        <v>0.94750000000000001</v>
      </c>
      <c r="AW186" s="97">
        <v>0</v>
      </c>
      <c r="AX186" s="97">
        <v>1</v>
      </c>
      <c r="AY186" s="97">
        <v>0</v>
      </c>
      <c r="AZ186" s="98">
        <v>0.66666666666666663</v>
      </c>
      <c r="BA186" s="98">
        <v>0</v>
      </c>
      <c r="BB186" s="197">
        <f t="shared" si="73"/>
        <v>0.66666666666666663</v>
      </c>
      <c r="BC186" s="198">
        <f t="shared" si="74"/>
        <v>1</v>
      </c>
      <c r="BD186" s="201">
        <f t="shared" si="75"/>
        <v>0.75348956766917297</v>
      </c>
      <c r="BE186" s="202">
        <v>0.83333333333333326</v>
      </c>
      <c r="BF186" s="209">
        <v>1</v>
      </c>
      <c r="BG186" s="210"/>
      <c r="BH186" s="211">
        <v>1</v>
      </c>
      <c r="BI186" s="212">
        <v>1</v>
      </c>
      <c r="BJ186" s="225">
        <v>3.9166666666666665</v>
      </c>
      <c r="BK186" s="267">
        <v>3.9166666666666665</v>
      </c>
      <c r="BL186" s="224" t="s">
        <v>20</v>
      </c>
      <c r="BM186" s="225">
        <v>3.6</v>
      </c>
      <c r="BN186" s="201">
        <v>3.6</v>
      </c>
      <c r="BO186" s="224" t="s">
        <v>20</v>
      </c>
      <c r="BP186" s="251">
        <f t="shared" si="76"/>
        <v>77.237239191729316</v>
      </c>
      <c r="BQ186" s="250">
        <f t="shared" si="77"/>
        <v>3</v>
      </c>
    </row>
    <row r="187" spans="1:69" ht="15">
      <c r="A187" s="133">
        <v>100826540</v>
      </c>
      <c r="B187" s="34">
        <v>12</v>
      </c>
      <c r="C187" s="35">
        <v>12</v>
      </c>
      <c r="D187" s="36">
        <f t="shared" si="87"/>
        <v>1</v>
      </c>
      <c r="E187" s="37">
        <v>0</v>
      </c>
      <c r="F187" s="38">
        <f t="shared" si="88"/>
        <v>0</v>
      </c>
      <c r="G187" s="37">
        <v>9.33</v>
      </c>
      <c r="H187" s="39">
        <f t="shared" si="89"/>
        <v>0.49105263157894735</v>
      </c>
      <c r="I187" s="64">
        <v>12</v>
      </c>
      <c r="J187" s="65">
        <f t="shared" si="90"/>
        <v>1</v>
      </c>
      <c r="K187" s="66">
        <v>0</v>
      </c>
      <c r="L187" s="67">
        <f t="shared" si="91"/>
        <v>0</v>
      </c>
      <c r="M187" s="68">
        <v>18.329999999999998</v>
      </c>
      <c r="N187" s="69">
        <f t="shared" si="92"/>
        <v>0.91649999999999987</v>
      </c>
      <c r="O187" s="79">
        <v>11.45</v>
      </c>
      <c r="P187" s="80">
        <f t="shared" si="93"/>
        <v>0.95416666666666661</v>
      </c>
      <c r="Q187" s="81">
        <v>0</v>
      </c>
      <c r="R187" s="82">
        <f t="shared" si="94"/>
        <v>0</v>
      </c>
      <c r="S187" s="81">
        <v>28</v>
      </c>
      <c r="T187" s="83">
        <f t="shared" si="95"/>
        <v>0.96551724137931039</v>
      </c>
      <c r="U187" s="151">
        <v>12</v>
      </c>
      <c r="V187" s="151">
        <v>12</v>
      </c>
      <c r="W187" s="152">
        <f t="shared" si="64"/>
        <v>1</v>
      </c>
      <c r="X187" s="149">
        <v>0</v>
      </c>
      <c r="Y187" s="149">
        <f t="shared" si="65"/>
        <v>0</v>
      </c>
      <c r="Z187" s="149">
        <v>24</v>
      </c>
      <c r="AA187" s="149">
        <f t="shared" si="66"/>
        <v>0.92307692307692313</v>
      </c>
      <c r="AB187" s="160">
        <v>12</v>
      </c>
      <c r="AC187" s="159">
        <f t="shared" si="67"/>
        <v>1</v>
      </c>
      <c r="AD187" s="106">
        <v>0</v>
      </c>
      <c r="AE187" s="106">
        <f t="shared" si="68"/>
        <v>0</v>
      </c>
      <c r="AF187" s="106">
        <v>17.329999999999998</v>
      </c>
      <c r="AG187" s="106">
        <f t="shared" si="69"/>
        <v>0.91210526315789464</v>
      </c>
      <c r="AH187" s="180">
        <v>12</v>
      </c>
      <c r="AI187" s="181">
        <f t="shared" si="70"/>
        <v>1</v>
      </c>
      <c r="AJ187" s="184">
        <v>0</v>
      </c>
      <c r="AK187" s="184">
        <f t="shared" si="71"/>
        <v>0</v>
      </c>
      <c r="AL187" s="184">
        <v>19</v>
      </c>
      <c r="AM187" s="184">
        <f t="shared" si="72"/>
        <v>0.95</v>
      </c>
      <c r="AN187" s="96">
        <v>0</v>
      </c>
      <c r="AO187" s="97">
        <v>0.96799999999999997</v>
      </c>
      <c r="AP187" s="97">
        <v>0</v>
      </c>
      <c r="AQ187" s="97">
        <v>0.98199999999999998</v>
      </c>
      <c r="AR187" s="97">
        <v>0</v>
      </c>
      <c r="AS187" s="97">
        <v>1</v>
      </c>
      <c r="AT187" s="97">
        <v>0</v>
      </c>
      <c r="AU187" s="97">
        <v>0.97285714285714275</v>
      </c>
      <c r="AV187" s="97">
        <v>0</v>
      </c>
      <c r="AW187" s="97">
        <v>0.96799999999999997</v>
      </c>
      <c r="AX187" s="97">
        <v>0</v>
      </c>
      <c r="AY187" s="97">
        <v>0.98166666666666658</v>
      </c>
      <c r="AZ187" s="98">
        <v>0.88888888888888884</v>
      </c>
      <c r="BA187" s="98">
        <v>0</v>
      </c>
      <c r="BB187" s="197">
        <f t="shared" si="73"/>
        <v>0.88888888888888884</v>
      </c>
      <c r="BC187" s="198">
        <f t="shared" si="74"/>
        <v>0.99427083333333333</v>
      </c>
      <c r="BD187" s="201">
        <f t="shared" si="75"/>
        <v>1.3368150167915367</v>
      </c>
      <c r="BE187" s="202">
        <v>0.16666666666666666</v>
      </c>
      <c r="BF187" s="209">
        <v>1</v>
      </c>
      <c r="BG187" s="210">
        <v>1</v>
      </c>
      <c r="BH187" s="211">
        <v>1</v>
      </c>
      <c r="BI187" s="212">
        <v>1</v>
      </c>
      <c r="BJ187" s="225">
        <v>4.5625</v>
      </c>
      <c r="BK187" s="267">
        <v>4.5625</v>
      </c>
      <c r="BL187" s="226" t="s">
        <v>20</v>
      </c>
      <c r="BM187" s="225">
        <v>4.7333333333333334</v>
      </c>
      <c r="BN187" s="201">
        <v>4.7333333333333334</v>
      </c>
      <c r="BO187" s="224" t="s">
        <v>20</v>
      </c>
      <c r="BP187" s="251">
        <f t="shared" si="76"/>
        <v>95.546417086455079</v>
      </c>
      <c r="BQ187" s="250">
        <f t="shared" si="77"/>
        <v>5</v>
      </c>
    </row>
    <row r="188" spans="1:69" ht="34.5">
      <c r="A188" s="133">
        <v>100827756</v>
      </c>
      <c r="B188" s="34">
        <v>11</v>
      </c>
      <c r="C188" s="35">
        <v>12</v>
      </c>
      <c r="D188" s="36">
        <f t="shared" si="87"/>
        <v>0.95833333333333337</v>
      </c>
      <c r="E188" s="37">
        <v>0</v>
      </c>
      <c r="F188" s="38">
        <f t="shared" si="88"/>
        <v>0</v>
      </c>
      <c r="G188" s="37">
        <v>11.78</v>
      </c>
      <c r="H188" s="39">
        <f t="shared" si="89"/>
        <v>0.62</v>
      </c>
      <c r="I188" s="64">
        <v>11.25</v>
      </c>
      <c r="J188" s="65">
        <f t="shared" si="90"/>
        <v>0.9375</v>
      </c>
      <c r="K188" s="66">
        <v>10.5</v>
      </c>
      <c r="L188" s="67">
        <f t="shared" si="91"/>
        <v>0.65625</v>
      </c>
      <c r="M188" s="68">
        <v>0</v>
      </c>
      <c r="N188" s="69">
        <f t="shared" si="92"/>
        <v>0</v>
      </c>
      <c r="O188" s="79">
        <v>11.94</v>
      </c>
      <c r="P188" s="80">
        <f t="shared" si="93"/>
        <v>0.995</v>
      </c>
      <c r="Q188" s="81">
        <v>14.13</v>
      </c>
      <c r="R188" s="82">
        <f t="shared" si="94"/>
        <v>0.83117647058823529</v>
      </c>
      <c r="S188" s="81">
        <v>0</v>
      </c>
      <c r="T188" s="83">
        <f t="shared" si="95"/>
        <v>0</v>
      </c>
      <c r="U188" s="151" t="s">
        <v>0</v>
      </c>
      <c r="V188" s="151" t="s">
        <v>0</v>
      </c>
      <c r="W188" s="152">
        <f t="shared" si="64"/>
        <v>0</v>
      </c>
      <c r="X188" s="149">
        <v>15.5</v>
      </c>
      <c r="Y188" s="149">
        <f t="shared" si="65"/>
        <v>0.77500000000000002</v>
      </c>
      <c r="Z188" s="149">
        <v>0</v>
      </c>
      <c r="AA188" s="149">
        <f t="shared" si="66"/>
        <v>0</v>
      </c>
      <c r="AB188" s="160">
        <v>5.6</v>
      </c>
      <c r="AC188" s="159">
        <f t="shared" si="67"/>
        <v>0.46666666666666662</v>
      </c>
      <c r="AD188" s="106">
        <v>10.5</v>
      </c>
      <c r="AE188" s="106">
        <f t="shared" si="68"/>
        <v>0.75</v>
      </c>
      <c r="AF188" s="106">
        <v>0</v>
      </c>
      <c r="AG188" s="106">
        <f t="shared" si="69"/>
        <v>0</v>
      </c>
      <c r="AH188" s="180">
        <v>10.43</v>
      </c>
      <c r="AI188" s="181">
        <f t="shared" si="70"/>
        <v>0.86916666666666664</v>
      </c>
      <c r="AJ188" s="184">
        <v>0</v>
      </c>
      <c r="AK188" s="184">
        <f t="shared" si="71"/>
        <v>0</v>
      </c>
      <c r="AL188" s="184">
        <v>19.5</v>
      </c>
      <c r="AM188" s="184">
        <f t="shared" si="72"/>
        <v>0.97499999999999998</v>
      </c>
      <c r="AN188" s="96">
        <v>0</v>
      </c>
      <c r="AO188" s="97">
        <v>0.93599999999999994</v>
      </c>
      <c r="AP188" s="97">
        <v>1</v>
      </c>
      <c r="AQ188" s="97">
        <v>0</v>
      </c>
      <c r="AR188" s="97">
        <v>0</v>
      </c>
      <c r="AS188" s="97">
        <v>0</v>
      </c>
      <c r="AT188" s="97">
        <v>0</v>
      </c>
      <c r="AU188" s="97">
        <v>0</v>
      </c>
      <c r="AV188" s="97">
        <v>1</v>
      </c>
      <c r="AW188" s="97">
        <v>0</v>
      </c>
      <c r="AX188" s="97">
        <v>0</v>
      </c>
      <c r="AY188" s="97">
        <v>0</v>
      </c>
      <c r="AZ188" s="98">
        <v>0.52777777777777779</v>
      </c>
      <c r="BA188" s="98">
        <v>0</v>
      </c>
      <c r="BB188" s="197">
        <f t="shared" si="73"/>
        <v>0.52777777777777779</v>
      </c>
      <c r="BC188" s="198">
        <f t="shared" si="74"/>
        <v>0.64812499999999995</v>
      </c>
      <c r="BD188" s="201">
        <f t="shared" si="75"/>
        <v>0.86958410087719296</v>
      </c>
      <c r="BE188" s="202">
        <v>0.33333333333333331</v>
      </c>
      <c r="BF188" s="209">
        <v>1</v>
      </c>
      <c r="BG188" s="210">
        <v>1</v>
      </c>
      <c r="BH188" s="211">
        <v>1</v>
      </c>
      <c r="BI188" s="212">
        <v>1</v>
      </c>
      <c r="BJ188" s="225">
        <v>3.1875</v>
      </c>
      <c r="BK188" s="268">
        <v>3.6875</v>
      </c>
      <c r="BL188" s="226" t="s">
        <v>49</v>
      </c>
      <c r="BM188" s="225">
        <v>3.25</v>
      </c>
      <c r="BN188" s="227">
        <v>2.25</v>
      </c>
      <c r="BO188" s="224" t="s">
        <v>50</v>
      </c>
      <c r="BP188" s="251">
        <f t="shared" si="76"/>
        <v>63.220852521929828</v>
      </c>
      <c r="BQ188" s="250">
        <f t="shared" si="77"/>
        <v>2</v>
      </c>
    </row>
    <row r="189" spans="1:69" ht="23.25">
      <c r="A189" s="133">
        <v>100831661</v>
      </c>
      <c r="B189" s="34">
        <v>12</v>
      </c>
      <c r="C189" s="35">
        <v>12</v>
      </c>
      <c r="D189" s="36">
        <f t="shared" si="87"/>
        <v>1</v>
      </c>
      <c r="E189" s="37">
        <v>0</v>
      </c>
      <c r="F189" s="38">
        <f t="shared" si="88"/>
        <v>0</v>
      </c>
      <c r="G189" s="37">
        <v>18.329999999999998</v>
      </c>
      <c r="H189" s="39">
        <f t="shared" si="89"/>
        <v>0.96473684210526311</v>
      </c>
      <c r="I189" s="64">
        <v>12</v>
      </c>
      <c r="J189" s="65">
        <f t="shared" si="90"/>
        <v>1</v>
      </c>
      <c r="K189" s="66">
        <v>0</v>
      </c>
      <c r="L189" s="67">
        <f t="shared" si="91"/>
        <v>0</v>
      </c>
      <c r="M189" s="68">
        <v>19.670000000000002</v>
      </c>
      <c r="N189" s="69">
        <f t="shared" si="92"/>
        <v>0.98350000000000004</v>
      </c>
      <c r="O189" s="79">
        <v>12</v>
      </c>
      <c r="P189" s="80">
        <f t="shared" si="93"/>
        <v>1</v>
      </c>
      <c r="Q189" s="81">
        <v>0</v>
      </c>
      <c r="R189" s="82">
        <f t="shared" si="94"/>
        <v>0</v>
      </c>
      <c r="S189" s="81">
        <v>27.33</v>
      </c>
      <c r="T189" s="83">
        <f t="shared" si="95"/>
        <v>0.94241379310344819</v>
      </c>
      <c r="U189" s="151">
        <v>12</v>
      </c>
      <c r="V189" s="151">
        <v>12</v>
      </c>
      <c r="W189" s="152">
        <f t="shared" si="64"/>
        <v>1</v>
      </c>
      <c r="X189" s="149">
        <v>19.670000000000002</v>
      </c>
      <c r="Y189" s="149">
        <f t="shared" si="65"/>
        <v>0.98350000000000004</v>
      </c>
      <c r="Z189" s="149">
        <v>0</v>
      </c>
      <c r="AA189" s="149">
        <f t="shared" si="66"/>
        <v>0</v>
      </c>
      <c r="AB189" s="160">
        <v>12</v>
      </c>
      <c r="AC189" s="159">
        <f t="shared" si="67"/>
        <v>1</v>
      </c>
      <c r="AD189" s="106">
        <v>0</v>
      </c>
      <c r="AE189" s="106">
        <f t="shared" si="68"/>
        <v>0</v>
      </c>
      <c r="AF189" s="106">
        <v>18</v>
      </c>
      <c r="AG189" s="106">
        <f t="shared" si="69"/>
        <v>0.94736842105263153</v>
      </c>
      <c r="AH189" s="180">
        <v>11.28</v>
      </c>
      <c r="AI189" s="181">
        <f t="shared" si="70"/>
        <v>0.94</v>
      </c>
      <c r="AJ189" s="184">
        <v>12.33</v>
      </c>
      <c r="AK189" s="184">
        <f t="shared" si="71"/>
        <v>0.94846153846153847</v>
      </c>
      <c r="AL189" s="184">
        <v>0</v>
      </c>
      <c r="AM189" s="184">
        <f t="shared" si="72"/>
        <v>0</v>
      </c>
      <c r="AN189" s="96">
        <v>0</v>
      </c>
      <c r="AO189" s="97">
        <v>0.83800000000000008</v>
      </c>
      <c r="AP189" s="97">
        <v>0</v>
      </c>
      <c r="AQ189" s="97">
        <v>0.95799999999999996</v>
      </c>
      <c r="AR189" s="97">
        <v>0</v>
      </c>
      <c r="AS189" s="97">
        <v>0.94666666666666666</v>
      </c>
      <c r="AT189" s="97">
        <v>0.99199999999999999</v>
      </c>
      <c r="AU189" s="97">
        <v>0</v>
      </c>
      <c r="AV189" s="97">
        <v>0</v>
      </c>
      <c r="AW189" s="97">
        <v>0.96799999999999997</v>
      </c>
      <c r="AX189" s="97">
        <v>0.97750000000000004</v>
      </c>
      <c r="AY189" s="97">
        <v>0</v>
      </c>
      <c r="AZ189" s="98">
        <v>1</v>
      </c>
      <c r="BA189" s="98">
        <v>0</v>
      </c>
      <c r="BB189" s="197">
        <f t="shared" si="73"/>
        <v>1</v>
      </c>
      <c r="BC189" s="198">
        <f t="shared" si="74"/>
        <v>0.99250000000000005</v>
      </c>
      <c r="BD189" s="201">
        <f t="shared" si="75"/>
        <v>1.2470343289977817</v>
      </c>
      <c r="BE189" s="202">
        <v>0.83333333333333326</v>
      </c>
      <c r="BF189" s="209">
        <v>1</v>
      </c>
      <c r="BG189" s="210"/>
      <c r="BH189" s="211">
        <v>1</v>
      </c>
      <c r="BI189" s="212">
        <v>1</v>
      </c>
      <c r="BJ189" s="225">
        <v>4.75</v>
      </c>
      <c r="BK189" s="268">
        <v>5</v>
      </c>
      <c r="BL189" s="226" t="s">
        <v>49</v>
      </c>
      <c r="BM189" s="225">
        <v>4.083333333333333</v>
      </c>
      <c r="BN189" s="227">
        <v>4.583333333333333</v>
      </c>
      <c r="BO189" s="224" t="s">
        <v>49</v>
      </c>
      <c r="BP189" s="251">
        <f t="shared" si="76"/>
        <v>102.7675248916112</v>
      </c>
      <c r="BQ189" s="250">
        <f t="shared" si="77"/>
        <v>5</v>
      </c>
    </row>
    <row r="190" spans="1:69" ht="23.25">
      <c r="A190" s="133">
        <v>100832482</v>
      </c>
      <c r="B190" s="34">
        <v>7</v>
      </c>
      <c r="C190" s="35">
        <v>12</v>
      </c>
      <c r="D190" s="36">
        <f t="shared" si="87"/>
        <v>0.79166666666666663</v>
      </c>
      <c r="E190" s="37">
        <v>6.22</v>
      </c>
      <c r="F190" s="38">
        <f t="shared" si="88"/>
        <v>0.56545454545454543</v>
      </c>
      <c r="G190" s="37">
        <v>0</v>
      </c>
      <c r="H190" s="39">
        <f t="shared" si="89"/>
        <v>0</v>
      </c>
      <c r="I190" s="64">
        <v>7.75</v>
      </c>
      <c r="J190" s="65">
        <f t="shared" si="90"/>
        <v>0.64583333333333337</v>
      </c>
      <c r="K190" s="66">
        <v>0</v>
      </c>
      <c r="L190" s="67">
        <f t="shared" si="91"/>
        <v>0</v>
      </c>
      <c r="M190" s="68">
        <v>0</v>
      </c>
      <c r="N190" s="69">
        <f t="shared" si="92"/>
        <v>0</v>
      </c>
      <c r="O190" s="79">
        <v>11.72</v>
      </c>
      <c r="P190" s="80">
        <f t="shared" si="93"/>
        <v>0.97666666666666668</v>
      </c>
      <c r="Q190" s="81">
        <v>9.44</v>
      </c>
      <c r="R190" s="82">
        <f t="shared" si="94"/>
        <v>0.55529411764705883</v>
      </c>
      <c r="S190" s="81">
        <v>0</v>
      </c>
      <c r="T190" s="83">
        <f t="shared" si="95"/>
        <v>0</v>
      </c>
      <c r="U190" s="151">
        <v>12</v>
      </c>
      <c r="V190" s="151">
        <v>12</v>
      </c>
      <c r="W190" s="152">
        <f t="shared" si="64"/>
        <v>1</v>
      </c>
      <c r="X190" s="149">
        <v>9</v>
      </c>
      <c r="Y190" s="149">
        <f t="shared" si="65"/>
        <v>0.45</v>
      </c>
      <c r="Z190" s="149">
        <v>0</v>
      </c>
      <c r="AA190" s="149">
        <f t="shared" si="66"/>
        <v>0</v>
      </c>
      <c r="AB190" s="160">
        <v>10</v>
      </c>
      <c r="AC190" s="159">
        <f t="shared" si="67"/>
        <v>0.83333333333333337</v>
      </c>
      <c r="AD190" s="106">
        <v>0</v>
      </c>
      <c r="AE190" s="106">
        <f t="shared" si="68"/>
        <v>0</v>
      </c>
      <c r="AF190" s="106">
        <v>10.67</v>
      </c>
      <c r="AG190" s="106">
        <f t="shared" si="69"/>
        <v>0.56157894736842107</v>
      </c>
      <c r="AH190" s="180">
        <v>7.55</v>
      </c>
      <c r="AI190" s="181">
        <f t="shared" si="70"/>
        <v>0.62916666666666665</v>
      </c>
      <c r="AJ190" s="184">
        <v>0</v>
      </c>
      <c r="AK190" s="184">
        <f t="shared" si="71"/>
        <v>0</v>
      </c>
      <c r="AL190" s="184">
        <v>0</v>
      </c>
      <c r="AM190" s="184">
        <f t="shared" si="72"/>
        <v>0</v>
      </c>
      <c r="AN190" s="96">
        <v>0.99</v>
      </c>
      <c r="AO190" s="97">
        <v>0</v>
      </c>
      <c r="AP190" s="97">
        <v>0</v>
      </c>
      <c r="AQ190" s="97">
        <v>0</v>
      </c>
      <c r="AR190" s="97">
        <v>0.94399999999999995</v>
      </c>
      <c r="AS190" s="97">
        <v>0</v>
      </c>
      <c r="AT190" s="97">
        <v>1</v>
      </c>
      <c r="AU190" s="97">
        <v>0</v>
      </c>
      <c r="AV190" s="97">
        <v>0</v>
      </c>
      <c r="AW190" s="97">
        <v>0.98599999999999999</v>
      </c>
      <c r="AX190" s="97">
        <v>0</v>
      </c>
      <c r="AY190" s="97">
        <v>0</v>
      </c>
      <c r="AZ190" s="98">
        <v>0.83333333333333337</v>
      </c>
      <c r="BA190" s="98">
        <v>0.13157894736842105</v>
      </c>
      <c r="BB190" s="197">
        <f t="shared" si="73"/>
        <v>0.87719298245614041</v>
      </c>
      <c r="BC190" s="198">
        <f t="shared" si="74"/>
        <v>0.83354166666666663</v>
      </c>
      <c r="BD190" s="201">
        <f t="shared" si="75"/>
        <v>0.53668333333333329</v>
      </c>
      <c r="BE190" s="202">
        <v>0.66666666666666663</v>
      </c>
      <c r="BF190" s="209">
        <v>1</v>
      </c>
      <c r="BG190" s="210">
        <v>1</v>
      </c>
      <c r="BH190" s="211">
        <v>1</v>
      </c>
      <c r="BI190" s="212">
        <v>1</v>
      </c>
      <c r="BJ190" s="225">
        <v>2.5625</v>
      </c>
      <c r="BK190" s="268">
        <v>3.0625</v>
      </c>
      <c r="BL190" s="226" t="s">
        <v>49</v>
      </c>
      <c r="BM190" s="225">
        <v>2.4333333333333331</v>
      </c>
      <c r="BN190" s="227">
        <v>2.9333333333333331</v>
      </c>
      <c r="BO190" s="224" t="s">
        <v>49</v>
      </c>
      <c r="BP190" s="251">
        <f t="shared" si="76"/>
        <v>65.560394736842113</v>
      </c>
      <c r="BQ190" s="250">
        <f t="shared" si="77"/>
        <v>2</v>
      </c>
    </row>
    <row r="191" spans="1:69" ht="15">
      <c r="A191" s="133">
        <v>100832822</v>
      </c>
      <c r="B191" s="34">
        <v>12</v>
      </c>
      <c r="C191" s="35">
        <v>11.26</v>
      </c>
      <c r="D191" s="36">
        <f t="shared" si="87"/>
        <v>0.96916666666666662</v>
      </c>
      <c r="E191" s="37">
        <v>0</v>
      </c>
      <c r="F191" s="38">
        <f t="shared" si="88"/>
        <v>0</v>
      </c>
      <c r="G191" s="37">
        <v>18.670000000000002</v>
      </c>
      <c r="H191" s="39">
        <f t="shared" si="89"/>
        <v>0.98263157894736852</v>
      </c>
      <c r="I191" s="64">
        <v>12</v>
      </c>
      <c r="J191" s="65">
        <f t="shared" si="90"/>
        <v>1</v>
      </c>
      <c r="K191" s="66">
        <v>0</v>
      </c>
      <c r="L191" s="67">
        <f t="shared" si="91"/>
        <v>0</v>
      </c>
      <c r="M191" s="68">
        <v>19.329999999999998</v>
      </c>
      <c r="N191" s="69">
        <f t="shared" si="92"/>
        <v>0.96649999999999991</v>
      </c>
      <c r="O191" s="79">
        <v>12</v>
      </c>
      <c r="P191" s="80">
        <f t="shared" si="93"/>
        <v>1</v>
      </c>
      <c r="Q191" s="81">
        <v>17</v>
      </c>
      <c r="R191" s="82">
        <f t="shared" si="94"/>
        <v>1</v>
      </c>
      <c r="S191" s="81">
        <v>0</v>
      </c>
      <c r="T191" s="83">
        <f t="shared" si="95"/>
        <v>0</v>
      </c>
      <c r="U191" s="151">
        <v>12</v>
      </c>
      <c r="V191" s="151">
        <v>12</v>
      </c>
      <c r="W191" s="152">
        <f t="shared" si="64"/>
        <v>1</v>
      </c>
      <c r="X191" s="149">
        <v>0</v>
      </c>
      <c r="Y191" s="149">
        <f t="shared" si="65"/>
        <v>0</v>
      </c>
      <c r="Z191" s="149">
        <v>25.67</v>
      </c>
      <c r="AA191" s="149">
        <f t="shared" si="66"/>
        <v>0.98730769230769233</v>
      </c>
      <c r="AB191" s="160">
        <v>12</v>
      </c>
      <c r="AC191" s="159">
        <f t="shared" si="67"/>
        <v>1</v>
      </c>
      <c r="AD191" s="106">
        <v>0</v>
      </c>
      <c r="AE191" s="106">
        <f t="shared" si="68"/>
        <v>0</v>
      </c>
      <c r="AF191" s="106">
        <v>18.670000000000002</v>
      </c>
      <c r="AG191" s="106">
        <f t="shared" si="69"/>
        <v>0.98263157894736852</v>
      </c>
      <c r="AH191" s="180">
        <v>12</v>
      </c>
      <c r="AI191" s="181">
        <f t="shared" si="70"/>
        <v>1</v>
      </c>
      <c r="AJ191" s="184">
        <v>13</v>
      </c>
      <c r="AK191" s="184">
        <f t="shared" si="71"/>
        <v>1</v>
      </c>
      <c r="AL191" s="184">
        <v>0</v>
      </c>
      <c r="AM191" s="184">
        <f t="shared" si="72"/>
        <v>0</v>
      </c>
      <c r="AN191" s="96">
        <v>0</v>
      </c>
      <c r="AO191" s="97">
        <v>1</v>
      </c>
      <c r="AP191" s="97">
        <v>0</v>
      </c>
      <c r="AQ191" s="97">
        <v>0.99</v>
      </c>
      <c r="AR191" s="97">
        <v>1</v>
      </c>
      <c r="AS191" s="97">
        <v>0</v>
      </c>
      <c r="AT191" s="97">
        <v>0</v>
      </c>
      <c r="AU191" s="97">
        <v>1</v>
      </c>
      <c r="AV191" s="97">
        <v>0</v>
      </c>
      <c r="AW191" s="97">
        <v>0.98599999999999999</v>
      </c>
      <c r="AX191" s="97">
        <v>1</v>
      </c>
      <c r="AY191" s="97">
        <v>0</v>
      </c>
      <c r="AZ191" s="98">
        <v>1</v>
      </c>
      <c r="BA191" s="98">
        <v>0</v>
      </c>
      <c r="BB191" s="197">
        <f t="shared" si="73"/>
        <v>1</v>
      </c>
      <c r="BC191" s="198">
        <f t="shared" si="74"/>
        <v>0.99229166666666657</v>
      </c>
      <c r="BD191" s="201">
        <f t="shared" si="75"/>
        <v>1.284437398785425</v>
      </c>
      <c r="BE191" s="202">
        <v>0.16666666666666666</v>
      </c>
      <c r="BF191" s="209">
        <v>1</v>
      </c>
      <c r="BG191" s="210">
        <v>1</v>
      </c>
      <c r="BH191" s="211">
        <v>1</v>
      </c>
      <c r="BI191" s="212">
        <v>1</v>
      </c>
      <c r="BJ191" s="225">
        <v>4.75</v>
      </c>
      <c r="BK191" s="267">
        <v>4.75</v>
      </c>
      <c r="BL191" s="226" t="s">
        <v>20</v>
      </c>
      <c r="BM191" s="225">
        <v>4.8333333333333339</v>
      </c>
      <c r="BN191" s="201">
        <v>4.8333333333333339</v>
      </c>
      <c r="BO191" s="224" t="s">
        <v>20</v>
      </c>
      <c r="BP191" s="251">
        <f t="shared" si="76"/>
        <v>97.033851636302288</v>
      </c>
      <c r="BQ191" s="250">
        <f t="shared" si="77"/>
        <v>5</v>
      </c>
    </row>
    <row r="192" spans="1:69" ht="34.5">
      <c r="A192" s="133">
        <v>100834558</v>
      </c>
      <c r="B192" s="34">
        <v>5.13</v>
      </c>
      <c r="C192" s="35">
        <v>12</v>
      </c>
      <c r="D192" s="36">
        <f t="shared" si="87"/>
        <v>0.71375</v>
      </c>
      <c r="E192" s="37">
        <v>10</v>
      </c>
      <c r="F192" s="38">
        <f t="shared" si="88"/>
        <v>0.90909090909090906</v>
      </c>
      <c r="G192" s="37">
        <v>0</v>
      </c>
      <c r="H192" s="39">
        <f t="shared" si="89"/>
        <v>0</v>
      </c>
      <c r="I192" s="64">
        <v>8.8699999999999992</v>
      </c>
      <c r="J192" s="65">
        <f t="shared" si="90"/>
        <v>0.73916666666666664</v>
      </c>
      <c r="K192" s="66">
        <v>12</v>
      </c>
      <c r="L192" s="67">
        <f t="shared" si="91"/>
        <v>0.75</v>
      </c>
      <c r="M192" s="68">
        <v>0</v>
      </c>
      <c r="N192" s="69">
        <f t="shared" si="92"/>
        <v>0</v>
      </c>
      <c r="O192" s="79">
        <v>0</v>
      </c>
      <c r="P192" s="80">
        <f t="shared" si="93"/>
        <v>0</v>
      </c>
      <c r="Q192" s="81">
        <v>6.5</v>
      </c>
      <c r="R192" s="82">
        <f t="shared" si="94"/>
        <v>0.38235294117647056</v>
      </c>
      <c r="S192" s="81">
        <v>0</v>
      </c>
      <c r="T192" s="83">
        <f t="shared" si="95"/>
        <v>0</v>
      </c>
      <c r="U192" s="151" t="s">
        <v>0</v>
      </c>
      <c r="V192" s="151" t="s">
        <v>0</v>
      </c>
      <c r="W192" s="152">
        <f t="shared" si="64"/>
        <v>0</v>
      </c>
      <c r="X192" s="149">
        <v>0</v>
      </c>
      <c r="Y192" s="149">
        <f t="shared" si="65"/>
        <v>0</v>
      </c>
      <c r="Z192" s="149">
        <v>17</v>
      </c>
      <c r="AA192" s="149">
        <f t="shared" si="66"/>
        <v>0.65384615384615385</v>
      </c>
      <c r="AB192" s="160">
        <v>3.11</v>
      </c>
      <c r="AC192" s="159">
        <f t="shared" si="67"/>
        <v>0.25916666666666666</v>
      </c>
      <c r="AD192" s="106">
        <v>0</v>
      </c>
      <c r="AE192" s="106">
        <f t="shared" si="68"/>
        <v>0</v>
      </c>
      <c r="AF192" s="106">
        <v>0</v>
      </c>
      <c r="AG192" s="106">
        <f t="shared" si="69"/>
        <v>0</v>
      </c>
      <c r="AH192" s="180">
        <v>6.57</v>
      </c>
      <c r="AI192" s="181">
        <f t="shared" si="70"/>
        <v>0.54749999999999999</v>
      </c>
      <c r="AJ192" s="184">
        <v>5.14</v>
      </c>
      <c r="AK192" s="184">
        <f t="shared" si="71"/>
        <v>0.39538461538461533</v>
      </c>
      <c r="AL192" s="184">
        <v>0</v>
      </c>
      <c r="AM192" s="184">
        <f t="shared" si="72"/>
        <v>0</v>
      </c>
      <c r="AN192" s="96">
        <v>1</v>
      </c>
      <c r="AO192" s="97">
        <v>0</v>
      </c>
      <c r="AP192" s="97">
        <v>0.86499999999999999</v>
      </c>
      <c r="AQ192" s="97">
        <v>0</v>
      </c>
      <c r="AR192" s="97">
        <v>0.89200000000000002</v>
      </c>
      <c r="AS192" s="97">
        <v>0</v>
      </c>
      <c r="AT192" s="97">
        <v>0</v>
      </c>
      <c r="AU192" s="97">
        <v>1</v>
      </c>
      <c r="AV192" s="97">
        <v>0</v>
      </c>
      <c r="AW192" s="97">
        <v>0</v>
      </c>
      <c r="AX192" s="97">
        <v>0</v>
      </c>
      <c r="AY192" s="97">
        <v>0</v>
      </c>
      <c r="AZ192" s="98">
        <v>0.58333333333333337</v>
      </c>
      <c r="BA192" s="98">
        <v>0.39473684210526316</v>
      </c>
      <c r="BB192" s="197">
        <f t="shared" si="73"/>
        <v>0.71491228070175439</v>
      </c>
      <c r="BC192" s="198">
        <f t="shared" si="74"/>
        <v>0.37166666666666665</v>
      </c>
      <c r="BD192" s="201">
        <f t="shared" si="75"/>
        <v>0.63071255060728748</v>
      </c>
      <c r="BE192" s="202">
        <v>0</v>
      </c>
      <c r="BF192" s="209">
        <v>1</v>
      </c>
      <c r="BG192" s="210">
        <v>1</v>
      </c>
      <c r="BH192" s="211">
        <v>1</v>
      </c>
      <c r="BI192" s="212">
        <v>1</v>
      </c>
      <c r="BJ192" s="225">
        <v>3.791666666666667</v>
      </c>
      <c r="BK192" s="268">
        <v>3.291666666666667</v>
      </c>
      <c r="BL192" s="226" t="s">
        <v>48</v>
      </c>
      <c r="BM192" s="225">
        <v>3.5166666666666666</v>
      </c>
      <c r="BN192" s="227">
        <v>2.0166666666666666</v>
      </c>
      <c r="BO192" s="224" t="s">
        <v>50</v>
      </c>
      <c r="BP192" s="251">
        <f t="shared" si="76"/>
        <v>51.441497975708501</v>
      </c>
      <c r="BQ192" s="250">
        <f t="shared" si="77"/>
        <v>1</v>
      </c>
    </row>
    <row r="193" spans="1:69" ht="34.5">
      <c r="A193" s="133">
        <v>100835023</v>
      </c>
      <c r="B193" s="34">
        <v>12</v>
      </c>
      <c r="C193" s="35">
        <v>12</v>
      </c>
      <c r="D193" s="36">
        <f t="shared" si="87"/>
        <v>1</v>
      </c>
      <c r="E193" s="37">
        <v>10</v>
      </c>
      <c r="F193" s="38">
        <f t="shared" si="88"/>
        <v>0.90909090909090906</v>
      </c>
      <c r="G193" s="37">
        <v>0</v>
      </c>
      <c r="H193" s="39">
        <f t="shared" si="89"/>
        <v>0</v>
      </c>
      <c r="I193" s="64">
        <v>10.33</v>
      </c>
      <c r="J193" s="65">
        <f t="shared" si="90"/>
        <v>0.86083333333333334</v>
      </c>
      <c r="K193" s="66">
        <v>0</v>
      </c>
      <c r="L193" s="67">
        <f t="shared" si="91"/>
        <v>0</v>
      </c>
      <c r="M193" s="68">
        <v>19.329999999999998</v>
      </c>
      <c r="N193" s="69">
        <f t="shared" si="92"/>
        <v>0.96649999999999991</v>
      </c>
      <c r="O193" s="79">
        <v>11.45</v>
      </c>
      <c r="P193" s="80">
        <f t="shared" si="93"/>
        <v>0.95416666666666661</v>
      </c>
      <c r="Q193" s="81">
        <v>15.33</v>
      </c>
      <c r="R193" s="82">
        <f t="shared" si="94"/>
        <v>0.90176470588235291</v>
      </c>
      <c r="S193" s="81">
        <v>0</v>
      </c>
      <c r="T193" s="83">
        <f t="shared" si="95"/>
        <v>0</v>
      </c>
      <c r="U193" s="151">
        <v>12</v>
      </c>
      <c r="V193" s="151">
        <v>12</v>
      </c>
      <c r="W193" s="152">
        <f t="shared" si="64"/>
        <v>1</v>
      </c>
      <c r="X193" s="149">
        <v>18</v>
      </c>
      <c r="Y193" s="149">
        <f t="shared" si="65"/>
        <v>0.9</v>
      </c>
      <c r="Z193" s="149">
        <v>0</v>
      </c>
      <c r="AA193" s="149">
        <f t="shared" si="66"/>
        <v>0</v>
      </c>
      <c r="AB193" s="160">
        <v>8.1300000000000008</v>
      </c>
      <c r="AC193" s="159">
        <f t="shared" si="67"/>
        <v>0.6775000000000001</v>
      </c>
      <c r="AD193" s="106">
        <v>0</v>
      </c>
      <c r="AE193" s="106">
        <f t="shared" si="68"/>
        <v>0</v>
      </c>
      <c r="AF193" s="106">
        <v>0</v>
      </c>
      <c r="AG193" s="106">
        <f t="shared" si="69"/>
        <v>0</v>
      </c>
      <c r="AH193" s="180">
        <v>7.95</v>
      </c>
      <c r="AI193" s="181">
        <f t="shared" si="70"/>
        <v>0.66249999999999998</v>
      </c>
      <c r="AJ193" s="184">
        <v>11</v>
      </c>
      <c r="AK193" s="184">
        <f t="shared" si="71"/>
        <v>0.84615384615384615</v>
      </c>
      <c r="AL193" s="184">
        <v>0</v>
      </c>
      <c r="AM193" s="184">
        <f t="shared" si="72"/>
        <v>0</v>
      </c>
      <c r="AN193" s="96">
        <v>1</v>
      </c>
      <c r="AO193" s="97">
        <v>0</v>
      </c>
      <c r="AP193" s="97">
        <v>0</v>
      </c>
      <c r="AQ193" s="97">
        <v>0.98199999999999998</v>
      </c>
      <c r="AR193" s="97">
        <v>0.88800000000000012</v>
      </c>
      <c r="AS193" s="97">
        <v>0</v>
      </c>
      <c r="AT193" s="97">
        <v>0.99199999999999999</v>
      </c>
      <c r="AU193" s="97">
        <v>0</v>
      </c>
      <c r="AV193" s="97">
        <v>0</v>
      </c>
      <c r="AW193" s="97">
        <v>0</v>
      </c>
      <c r="AX193" s="97">
        <v>0.98499999999999999</v>
      </c>
      <c r="AY193" s="97">
        <v>0</v>
      </c>
      <c r="AZ193" s="98">
        <v>0.83333333333333337</v>
      </c>
      <c r="BA193" s="98">
        <v>0</v>
      </c>
      <c r="BB193" s="197">
        <f t="shared" si="73"/>
        <v>0.83333333333333337</v>
      </c>
      <c r="BC193" s="198">
        <f t="shared" si="74"/>
        <v>0.89437500000000003</v>
      </c>
      <c r="BD193" s="201">
        <f t="shared" si="75"/>
        <v>0.84303377192982454</v>
      </c>
      <c r="BE193" s="202">
        <v>0.83333333333333326</v>
      </c>
      <c r="BF193" s="209">
        <v>1</v>
      </c>
      <c r="BG193" s="210">
        <v>1</v>
      </c>
      <c r="BH193" s="211">
        <v>1</v>
      </c>
      <c r="BI193" s="212">
        <v>1</v>
      </c>
      <c r="BJ193" s="225">
        <v>4.604166666666667</v>
      </c>
      <c r="BK193" s="267">
        <v>4.604166666666667</v>
      </c>
      <c r="BL193" s="226" t="s">
        <v>20</v>
      </c>
      <c r="BM193" s="225">
        <v>4.3333333333333339</v>
      </c>
      <c r="BN193" s="227">
        <v>3.8333333333333339</v>
      </c>
      <c r="BO193" s="224" t="s">
        <v>48</v>
      </c>
      <c r="BP193" s="251">
        <f t="shared" si="76"/>
        <v>84.60292763157895</v>
      </c>
      <c r="BQ193" s="250">
        <f t="shared" si="77"/>
        <v>4</v>
      </c>
    </row>
    <row r="194" spans="1:69" ht="23.25">
      <c r="A194" s="133">
        <v>100838729</v>
      </c>
      <c r="B194" s="34">
        <v>12</v>
      </c>
      <c r="C194" s="35">
        <v>12</v>
      </c>
      <c r="D194" s="36">
        <f t="shared" si="87"/>
        <v>1</v>
      </c>
      <c r="E194" s="37">
        <v>9.56</v>
      </c>
      <c r="F194" s="38">
        <f t="shared" si="88"/>
        <v>0.86909090909090914</v>
      </c>
      <c r="G194" s="37">
        <v>0</v>
      </c>
      <c r="H194" s="39">
        <f t="shared" si="89"/>
        <v>0</v>
      </c>
      <c r="I194" s="64">
        <v>12</v>
      </c>
      <c r="J194" s="65">
        <f t="shared" si="90"/>
        <v>1</v>
      </c>
      <c r="K194" s="66">
        <v>0</v>
      </c>
      <c r="L194" s="67">
        <f t="shared" si="91"/>
        <v>0</v>
      </c>
      <c r="M194" s="68">
        <v>19.559999999999999</v>
      </c>
      <c r="N194" s="69">
        <f t="shared" si="92"/>
        <v>0.97799999999999998</v>
      </c>
      <c r="O194" s="79">
        <v>12</v>
      </c>
      <c r="P194" s="80">
        <f t="shared" si="93"/>
        <v>1</v>
      </c>
      <c r="Q194" s="81">
        <v>15.5</v>
      </c>
      <c r="R194" s="82">
        <f t="shared" si="94"/>
        <v>0.91176470588235292</v>
      </c>
      <c r="S194" s="81">
        <v>0</v>
      </c>
      <c r="T194" s="83">
        <f t="shared" si="95"/>
        <v>0</v>
      </c>
      <c r="U194" s="151">
        <v>12</v>
      </c>
      <c r="V194" s="151">
        <v>12</v>
      </c>
      <c r="W194" s="152">
        <f t="shared" si="64"/>
        <v>1</v>
      </c>
      <c r="X194" s="149">
        <v>16.559999999999999</v>
      </c>
      <c r="Y194" s="149">
        <f t="shared" si="65"/>
        <v>0.82799999999999996</v>
      </c>
      <c r="Z194" s="149">
        <v>0</v>
      </c>
      <c r="AA194" s="149">
        <f t="shared" si="66"/>
        <v>0</v>
      </c>
      <c r="AB194" s="160">
        <v>12</v>
      </c>
      <c r="AC194" s="159">
        <f t="shared" si="67"/>
        <v>1</v>
      </c>
      <c r="AD194" s="106">
        <v>0</v>
      </c>
      <c r="AE194" s="106">
        <f t="shared" si="68"/>
        <v>0</v>
      </c>
      <c r="AF194" s="106">
        <v>17.329999999999998</v>
      </c>
      <c r="AG194" s="106">
        <f t="shared" si="69"/>
        <v>0.91210526315789464</v>
      </c>
      <c r="AH194" s="180">
        <v>12</v>
      </c>
      <c r="AI194" s="181">
        <f t="shared" si="70"/>
        <v>1</v>
      </c>
      <c r="AJ194" s="184">
        <v>12</v>
      </c>
      <c r="AK194" s="184">
        <f t="shared" si="71"/>
        <v>0.92307692307692313</v>
      </c>
      <c r="AL194" s="184">
        <v>0</v>
      </c>
      <c r="AM194" s="184">
        <f t="shared" si="72"/>
        <v>0</v>
      </c>
      <c r="AN194" s="96">
        <v>0.98499999999999999</v>
      </c>
      <c r="AO194" s="97">
        <v>0</v>
      </c>
      <c r="AP194" s="97">
        <v>0</v>
      </c>
      <c r="AQ194" s="97">
        <v>0.90199999999999991</v>
      </c>
      <c r="AR194" s="97">
        <v>1</v>
      </c>
      <c r="AS194" s="97">
        <v>0</v>
      </c>
      <c r="AT194" s="97">
        <v>0.89800000000000002</v>
      </c>
      <c r="AU194" s="97">
        <v>0</v>
      </c>
      <c r="AV194" s="97">
        <v>0</v>
      </c>
      <c r="AW194" s="97">
        <v>0.93599999999999994</v>
      </c>
      <c r="AX194" s="97">
        <v>0.96499999999999997</v>
      </c>
      <c r="AY194" s="97">
        <v>0</v>
      </c>
      <c r="AZ194" s="98">
        <v>0.94444444444444442</v>
      </c>
      <c r="BA194" s="98">
        <v>0.11842105263157894</v>
      </c>
      <c r="BB194" s="197">
        <f t="shared" si="73"/>
        <v>0.98391812865497075</v>
      </c>
      <c r="BC194" s="198">
        <f t="shared" si="74"/>
        <v>1</v>
      </c>
      <c r="BD194" s="201">
        <f t="shared" si="75"/>
        <v>1.0488644736842105</v>
      </c>
      <c r="BE194" s="202">
        <v>0.83333333333333326</v>
      </c>
      <c r="BF194" s="209">
        <v>1</v>
      </c>
      <c r="BG194" s="210">
        <v>1</v>
      </c>
      <c r="BH194" s="211">
        <v>1</v>
      </c>
      <c r="BI194" s="212">
        <v>1</v>
      </c>
      <c r="BJ194" s="225">
        <v>3.9375</v>
      </c>
      <c r="BK194" s="268">
        <v>4.4375</v>
      </c>
      <c r="BL194" s="226" t="s">
        <v>49</v>
      </c>
      <c r="BM194" s="225">
        <v>4.4666666666666668</v>
      </c>
      <c r="BN194" s="201">
        <v>4.4666666666666668</v>
      </c>
      <c r="BO194" s="224" t="s">
        <v>20</v>
      </c>
      <c r="BP194" s="251">
        <f t="shared" si="76"/>
        <v>94.930383771929826</v>
      </c>
      <c r="BQ194" s="250">
        <f t="shared" si="77"/>
        <v>5</v>
      </c>
    </row>
    <row r="195" spans="1:69" ht="15">
      <c r="A195" s="133">
        <v>100839171</v>
      </c>
      <c r="B195" s="34">
        <v>12</v>
      </c>
      <c r="C195" s="35">
        <v>12</v>
      </c>
      <c r="D195" s="36">
        <f t="shared" si="87"/>
        <v>1</v>
      </c>
      <c r="E195" s="37">
        <v>10</v>
      </c>
      <c r="F195" s="38">
        <f t="shared" si="88"/>
        <v>0.90909090909090906</v>
      </c>
      <c r="G195" s="37">
        <v>0</v>
      </c>
      <c r="H195" s="39">
        <f t="shared" si="89"/>
        <v>0</v>
      </c>
      <c r="I195" s="64">
        <v>12</v>
      </c>
      <c r="J195" s="65">
        <f t="shared" si="90"/>
        <v>1</v>
      </c>
      <c r="K195" s="66">
        <v>0</v>
      </c>
      <c r="L195" s="67">
        <f t="shared" si="91"/>
        <v>0</v>
      </c>
      <c r="M195" s="68">
        <v>18.13</v>
      </c>
      <c r="N195" s="69">
        <f t="shared" si="92"/>
        <v>0.90649999999999997</v>
      </c>
      <c r="O195" s="79">
        <v>12</v>
      </c>
      <c r="P195" s="80">
        <f t="shared" si="93"/>
        <v>1</v>
      </c>
      <c r="Q195" s="81">
        <v>0</v>
      </c>
      <c r="R195" s="82">
        <f t="shared" si="94"/>
        <v>0</v>
      </c>
      <c r="S195" s="81">
        <v>25.33</v>
      </c>
      <c r="T195" s="83">
        <f t="shared" si="95"/>
        <v>0.87344827586206886</v>
      </c>
      <c r="U195" s="151">
        <v>12</v>
      </c>
      <c r="V195" s="151">
        <v>12</v>
      </c>
      <c r="W195" s="152">
        <f t="shared" si="64"/>
        <v>1</v>
      </c>
      <c r="X195" s="149">
        <v>0</v>
      </c>
      <c r="Y195" s="149">
        <f t="shared" si="65"/>
        <v>0</v>
      </c>
      <c r="Z195" s="149">
        <v>24.67</v>
      </c>
      <c r="AA195" s="149">
        <f t="shared" si="66"/>
        <v>0.94884615384615389</v>
      </c>
      <c r="AB195" s="160">
        <v>12</v>
      </c>
      <c r="AC195" s="159">
        <f t="shared" si="67"/>
        <v>1</v>
      </c>
      <c r="AD195" s="106">
        <v>0</v>
      </c>
      <c r="AE195" s="106">
        <f t="shared" si="68"/>
        <v>0</v>
      </c>
      <c r="AF195" s="106">
        <v>18</v>
      </c>
      <c r="AG195" s="106">
        <f t="shared" si="69"/>
        <v>0.94736842105263153</v>
      </c>
      <c r="AH195" s="180">
        <v>12</v>
      </c>
      <c r="AI195" s="181">
        <f t="shared" si="70"/>
        <v>1</v>
      </c>
      <c r="AJ195" s="184">
        <v>0</v>
      </c>
      <c r="AK195" s="184">
        <f t="shared" si="71"/>
        <v>0</v>
      </c>
      <c r="AL195" s="184">
        <v>20</v>
      </c>
      <c r="AM195" s="184">
        <f t="shared" si="72"/>
        <v>1</v>
      </c>
      <c r="AN195" s="96">
        <v>1</v>
      </c>
      <c r="AO195" s="97">
        <v>0</v>
      </c>
      <c r="AP195" s="97">
        <v>0</v>
      </c>
      <c r="AQ195" s="97">
        <v>0</v>
      </c>
      <c r="AR195" s="97">
        <v>0</v>
      </c>
      <c r="AS195" s="97">
        <v>0.99777777777777787</v>
      </c>
      <c r="AT195" s="97">
        <v>0</v>
      </c>
      <c r="AU195" s="97">
        <v>0.99571428571428566</v>
      </c>
      <c r="AV195" s="97">
        <v>0</v>
      </c>
      <c r="AW195" s="97">
        <v>0.94000000000000006</v>
      </c>
      <c r="AX195" s="97">
        <v>0</v>
      </c>
      <c r="AY195" s="97">
        <v>1</v>
      </c>
      <c r="AZ195" s="98">
        <v>0.66666666666666663</v>
      </c>
      <c r="BA195" s="98">
        <v>0.28947368421052633</v>
      </c>
      <c r="BB195" s="197">
        <f t="shared" si="73"/>
        <v>0.76315789473684204</v>
      </c>
      <c r="BC195" s="198">
        <f t="shared" si="74"/>
        <v>1</v>
      </c>
      <c r="BD195" s="201">
        <f t="shared" si="75"/>
        <v>1.2455892201307126</v>
      </c>
      <c r="BE195" s="202">
        <v>0.33333333333333331</v>
      </c>
      <c r="BF195" s="209">
        <v>1</v>
      </c>
      <c r="BG195" s="210"/>
      <c r="BH195" s="211">
        <v>1</v>
      </c>
      <c r="BI195" s="212">
        <v>1</v>
      </c>
      <c r="BJ195" s="225">
        <v>3.854166666666667</v>
      </c>
      <c r="BK195" s="267">
        <v>3.854166666666667</v>
      </c>
      <c r="BL195" s="226" t="s">
        <v>20</v>
      </c>
      <c r="BM195" s="225">
        <v>4.4666666666666668</v>
      </c>
      <c r="BN195" s="201">
        <v>4.4666666666666668</v>
      </c>
      <c r="BO195" s="224" t="s">
        <v>20</v>
      </c>
      <c r="BP195" s="251">
        <f t="shared" si="76"/>
        <v>89.203765590987103</v>
      </c>
      <c r="BQ195" s="250">
        <f t="shared" si="77"/>
        <v>4</v>
      </c>
    </row>
    <row r="196" spans="1:69" ht="15">
      <c r="A196" s="133">
        <v>100839427</v>
      </c>
      <c r="B196" s="34">
        <v>12</v>
      </c>
      <c r="C196" s="35">
        <v>12</v>
      </c>
      <c r="D196" s="36">
        <f t="shared" si="87"/>
        <v>1</v>
      </c>
      <c r="E196" s="37">
        <v>0</v>
      </c>
      <c r="F196" s="38">
        <f t="shared" si="88"/>
        <v>0</v>
      </c>
      <c r="G196" s="37">
        <v>17</v>
      </c>
      <c r="H196" s="39">
        <f t="shared" si="89"/>
        <v>0.89473684210526316</v>
      </c>
      <c r="I196" s="64">
        <v>12</v>
      </c>
      <c r="J196" s="65">
        <f t="shared" si="90"/>
        <v>1</v>
      </c>
      <c r="K196" s="66">
        <v>0</v>
      </c>
      <c r="L196" s="67">
        <f t="shared" si="91"/>
        <v>0</v>
      </c>
      <c r="M196" s="68">
        <v>19.670000000000002</v>
      </c>
      <c r="N196" s="69">
        <f t="shared" si="92"/>
        <v>0.98350000000000004</v>
      </c>
      <c r="O196" s="79">
        <v>12</v>
      </c>
      <c r="P196" s="80">
        <f t="shared" si="93"/>
        <v>1</v>
      </c>
      <c r="Q196" s="81">
        <v>13</v>
      </c>
      <c r="R196" s="82">
        <f t="shared" si="94"/>
        <v>0.76470588235294112</v>
      </c>
      <c r="S196" s="81">
        <v>0</v>
      </c>
      <c r="T196" s="83">
        <f t="shared" si="95"/>
        <v>0</v>
      </c>
      <c r="U196" s="151">
        <v>12</v>
      </c>
      <c r="V196" s="151">
        <v>12</v>
      </c>
      <c r="W196" s="152">
        <f t="shared" si="64"/>
        <v>1</v>
      </c>
      <c r="X196" s="149">
        <v>0</v>
      </c>
      <c r="Y196" s="149">
        <f t="shared" si="65"/>
        <v>0</v>
      </c>
      <c r="Z196" s="149">
        <v>20.89</v>
      </c>
      <c r="AA196" s="149">
        <f t="shared" si="66"/>
        <v>0.80346153846153845</v>
      </c>
      <c r="AB196" s="160">
        <v>12</v>
      </c>
      <c r="AC196" s="159">
        <f t="shared" si="67"/>
        <v>1</v>
      </c>
      <c r="AD196" s="106">
        <v>0</v>
      </c>
      <c r="AE196" s="106">
        <f t="shared" si="68"/>
        <v>0</v>
      </c>
      <c r="AF196" s="106">
        <v>19</v>
      </c>
      <c r="AG196" s="106">
        <f t="shared" si="69"/>
        <v>1</v>
      </c>
      <c r="AH196" s="180">
        <v>12</v>
      </c>
      <c r="AI196" s="181">
        <f t="shared" si="70"/>
        <v>1</v>
      </c>
      <c r="AJ196" s="184">
        <v>0</v>
      </c>
      <c r="AK196" s="184">
        <f t="shared" si="71"/>
        <v>0</v>
      </c>
      <c r="AL196" s="184">
        <v>19.329999999999998</v>
      </c>
      <c r="AM196" s="184">
        <f t="shared" si="72"/>
        <v>0.96649999999999991</v>
      </c>
      <c r="AN196" s="96">
        <v>0</v>
      </c>
      <c r="AO196" s="97">
        <v>0.96599999999999997</v>
      </c>
      <c r="AP196" s="97">
        <v>0</v>
      </c>
      <c r="AQ196" s="97">
        <v>1</v>
      </c>
      <c r="AR196" s="97">
        <v>0.9880000000000001</v>
      </c>
      <c r="AS196" s="97">
        <v>0</v>
      </c>
      <c r="AT196" s="97">
        <v>0</v>
      </c>
      <c r="AU196" s="97">
        <v>0.9285714285714286</v>
      </c>
      <c r="AV196" s="97">
        <v>0</v>
      </c>
      <c r="AW196" s="97">
        <v>0.90999999999999992</v>
      </c>
      <c r="AX196" s="97">
        <v>0</v>
      </c>
      <c r="AY196" s="97">
        <v>0.98833333333333329</v>
      </c>
      <c r="AZ196" s="98">
        <v>0.88888888888888884</v>
      </c>
      <c r="BA196" s="98">
        <v>0</v>
      </c>
      <c r="BB196" s="197">
        <f t="shared" si="73"/>
        <v>0.88888888888888884</v>
      </c>
      <c r="BC196" s="198">
        <f t="shared" si="74"/>
        <v>1</v>
      </c>
      <c r="BD196" s="201">
        <f t="shared" si="75"/>
        <v>1.3069945119208275</v>
      </c>
      <c r="BE196" s="202">
        <v>0.83333333333333326</v>
      </c>
      <c r="BF196" s="209">
        <v>1</v>
      </c>
      <c r="BG196" s="210">
        <v>1</v>
      </c>
      <c r="BH196" s="211">
        <v>1</v>
      </c>
      <c r="BI196" s="212">
        <v>1</v>
      </c>
      <c r="BJ196" s="225">
        <v>4.6875</v>
      </c>
      <c r="BK196" s="267">
        <v>4.6875</v>
      </c>
      <c r="BL196" s="226" t="s">
        <v>20</v>
      </c>
      <c r="BM196" s="225">
        <v>4.8666666666666671</v>
      </c>
      <c r="BN196" s="201">
        <v>4.8666666666666671</v>
      </c>
      <c r="BO196" s="224" t="s">
        <v>20</v>
      </c>
      <c r="BP196" s="251">
        <f t="shared" si="76"/>
        <v>102.55819613135402</v>
      </c>
      <c r="BQ196" s="250">
        <f t="shared" si="77"/>
        <v>5</v>
      </c>
    </row>
    <row r="197" spans="1:69" ht="23.25">
      <c r="A197" s="133">
        <v>100843112</v>
      </c>
      <c r="B197" s="34">
        <v>12</v>
      </c>
      <c r="C197" s="35">
        <v>12</v>
      </c>
      <c r="D197" s="36">
        <f t="shared" si="87"/>
        <v>1</v>
      </c>
      <c r="E197" s="37">
        <v>0</v>
      </c>
      <c r="F197" s="38">
        <f t="shared" si="88"/>
        <v>0</v>
      </c>
      <c r="G197" s="37">
        <v>18.670000000000002</v>
      </c>
      <c r="H197" s="39">
        <f t="shared" si="89"/>
        <v>0.98263157894736852</v>
      </c>
      <c r="I197" s="64">
        <v>12</v>
      </c>
      <c r="J197" s="65">
        <f t="shared" si="90"/>
        <v>1</v>
      </c>
      <c r="K197" s="66">
        <v>0</v>
      </c>
      <c r="L197" s="67">
        <f t="shared" si="91"/>
        <v>0</v>
      </c>
      <c r="M197" s="68">
        <v>20</v>
      </c>
      <c r="N197" s="69">
        <f t="shared" si="92"/>
        <v>1</v>
      </c>
      <c r="O197" s="79">
        <v>12</v>
      </c>
      <c r="P197" s="80">
        <f t="shared" si="93"/>
        <v>1</v>
      </c>
      <c r="Q197" s="81">
        <v>0</v>
      </c>
      <c r="R197" s="82">
        <f t="shared" si="94"/>
        <v>0</v>
      </c>
      <c r="S197" s="81">
        <v>29</v>
      </c>
      <c r="T197" s="83">
        <f t="shared" si="95"/>
        <v>1</v>
      </c>
      <c r="U197" s="151">
        <v>12</v>
      </c>
      <c r="V197" s="151">
        <v>12</v>
      </c>
      <c r="W197" s="152">
        <f t="shared" si="64"/>
        <v>1</v>
      </c>
      <c r="X197" s="149">
        <v>0</v>
      </c>
      <c r="Y197" s="149">
        <f t="shared" si="65"/>
        <v>0</v>
      </c>
      <c r="Z197" s="149">
        <v>24</v>
      </c>
      <c r="AA197" s="149">
        <f t="shared" si="66"/>
        <v>0.92307692307692313</v>
      </c>
      <c r="AB197" s="160">
        <v>12</v>
      </c>
      <c r="AC197" s="159">
        <f t="shared" si="67"/>
        <v>1</v>
      </c>
      <c r="AD197" s="106">
        <v>0</v>
      </c>
      <c r="AE197" s="106">
        <f t="shared" si="68"/>
        <v>0</v>
      </c>
      <c r="AF197" s="106">
        <v>15.67</v>
      </c>
      <c r="AG197" s="106">
        <f t="shared" si="69"/>
        <v>0.8247368421052631</v>
      </c>
      <c r="AH197" s="180">
        <v>12</v>
      </c>
      <c r="AI197" s="181">
        <f t="shared" si="70"/>
        <v>1</v>
      </c>
      <c r="AJ197" s="184">
        <v>0</v>
      </c>
      <c r="AK197" s="184">
        <f t="shared" si="71"/>
        <v>0</v>
      </c>
      <c r="AL197" s="184">
        <v>12.33</v>
      </c>
      <c r="AM197" s="184">
        <f t="shared" si="72"/>
        <v>0.61650000000000005</v>
      </c>
      <c r="AN197" s="96">
        <v>0</v>
      </c>
      <c r="AO197" s="97">
        <v>0.95</v>
      </c>
      <c r="AP197" s="97">
        <v>0</v>
      </c>
      <c r="AQ197" s="97">
        <v>0.95799999999999996</v>
      </c>
      <c r="AR197" s="97">
        <v>0</v>
      </c>
      <c r="AS197" s="97">
        <v>1</v>
      </c>
      <c r="AT197" s="97">
        <v>0</v>
      </c>
      <c r="AU197" s="97">
        <v>0.97285714285714275</v>
      </c>
      <c r="AV197" s="97">
        <v>0</v>
      </c>
      <c r="AW197" s="97">
        <v>0.95</v>
      </c>
      <c r="AX197" s="97">
        <v>0</v>
      </c>
      <c r="AY197" s="97">
        <v>0.99333333333333329</v>
      </c>
      <c r="AZ197" s="98">
        <v>1</v>
      </c>
      <c r="BA197" s="98">
        <v>0.35526315789473684</v>
      </c>
      <c r="BB197" s="197">
        <f t="shared" si="73"/>
        <v>1</v>
      </c>
      <c r="BC197" s="198">
        <f t="shared" si="74"/>
        <v>1</v>
      </c>
      <c r="BD197" s="201">
        <f t="shared" si="75"/>
        <v>1.3670168972109762</v>
      </c>
      <c r="BE197" s="202">
        <v>0.83333333333333326</v>
      </c>
      <c r="BF197" s="209">
        <v>1</v>
      </c>
      <c r="BG197" s="210">
        <v>1</v>
      </c>
      <c r="BH197" s="211">
        <v>1</v>
      </c>
      <c r="BI197" s="212">
        <v>1</v>
      </c>
      <c r="BJ197" s="225">
        <v>4.9375</v>
      </c>
      <c r="BK197" s="267">
        <v>4.9375</v>
      </c>
      <c r="BL197" s="226" t="s">
        <v>20</v>
      </c>
      <c r="BM197" s="225">
        <v>4.6833333333333336</v>
      </c>
      <c r="BN197" s="227">
        <v>5</v>
      </c>
      <c r="BO197" s="224" t="s">
        <v>49</v>
      </c>
      <c r="BP197" s="251">
        <f t="shared" si="76"/>
        <v>107.25875576360774</v>
      </c>
      <c r="BQ197" s="250">
        <f t="shared" si="77"/>
        <v>5</v>
      </c>
    </row>
    <row r="198" spans="1:69" ht="23.25">
      <c r="A198" s="133">
        <v>100843552</v>
      </c>
      <c r="B198" s="34">
        <v>12</v>
      </c>
      <c r="C198" s="35">
        <v>12</v>
      </c>
      <c r="D198" s="36">
        <f t="shared" si="87"/>
        <v>1</v>
      </c>
      <c r="E198" s="37">
        <v>10.33</v>
      </c>
      <c r="F198" s="38">
        <f t="shared" si="88"/>
        <v>0.93909090909090909</v>
      </c>
      <c r="G198" s="37">
        <v>0</v>
      </c>
      <c r="H198" s="39">
        <f t="shared" si="89"/>
        <v>0</v>
      </c>
      <c r="I198" s="64">
        <v>12</v>
      </c>
      <c r="J198" s="65">
        <f t="shared" si="90"/>
        <v>1</v>
      </c>
      <c r="K198" s="66">
        <v>14</v>
      </c>
      <c r="L198" s="67">
        <f t="shared" si="91"/>
        <v>0.875</v>
      </c>
      <c r="M198" s="68">
        <v>0</v>
      </c>
      <c r="N198" s="69">
        <f t="shared" si="92"/>
        <v>0</v>
      </c>
      <c r="O198" s="79">
        <v>12</v>
      </c>
      <c r="P198" s="80">
        <f t="shared" si="93"/>
        <v>1</v>
      </c>
      <c r="Q198" s="81">
        <v>17</v>
      </c>
      <c r="R198" s="82">
        <f t="shared" si="94"/>
        <v>1</v>
      </c>
      <c r="S198" s="81">
        <v>0</v>
      </c>
      <c r="T198" s="83">
        <f t="shared" si="95"/>
        <v>0</v>
      </c>
      <c r="U198" s="151">
        <v>12</v>
      </c>
      <c r="V198" s="151">
        <v>12</v>
      </c>
      <c r="W198" s="152">
        <f t="shared" si="64"/>
        <v>1</v>
      </c>
      <c r="X198" s="149">
        <v>19</v>
      </c>
      <c r="Y198" s="149">
        <f t="shared" si="65"/>
        <v>0.95</v>
      </c>
      <c r="Z198" s="149">
        <v>0</v>
      </c>
      <c r="AA198" s="149">
        <f t="shared" si="66"/>
        <v>0</v>
      </c>
      <c r="AB198" s="160">
        <v>12</v>
      </c>
      <c r="AC198" s="159">
        <f t="shared" si="67"/>
        <v>1</v>
      </c>
      <c r="AD198" s="106">
        <v>0</v>
      </c>
      <c r="AE198" s="106">
        <f t="shared" si="68"/>
        <v>0</v>
      </c>
      <c r="AF198" s="106">
        <v>16.670000000000002</v>
      </c>
      <c r="AG198" s="106">
        <f t="shared" si="69"/>
        <v>0.87736842105263169</v>
      </c>
      <c r="AH198" s="180">
        <v>12</v>
      </c>
      <c r="AI198" s="181">
        <f t="shared" si="70"/>
        <v>1</v>
      </c>
      <c r="AJ198" s="184">
        <v>10.89</v>
      </c>
      <c r="AK198" s="184">
        <f t="shared" si="71"/>
        <v>0.83769230769230774</v>
      </c>
      <c r="AL198" s="184">
        <v>0</v>
      </c>
      <c r="AM198" s="184">
        <f t="shared" si="72"/>
        <v>0</v>
      </c>
      <c r="AN198" s="96">
        <v>0.95750000000000002</v>
      </c>
      <c r="AO198" s="97">
        <v>0</v>
      </c>
      <c r="AP198" s="97">
        <v>0.93500000000000005</v>
      </c>
      <c r="AQ198" s="97">
        <v>0</v>
      </c>
      <c r="AR198" s="97">
        <v>1</v>
      </c>
      <c r="AS198" s="97">
        <v>0</v>
      </c>
      <c r="AT198" s="97">
        <v>0.9880000000000001</v>
      </c>
      <c r="AU198" s="97">
        <v>0</v>
      </c>
      <c r="AV198" s="97">
        <v>0</v>
      </c>
      <c r="AW198" s="97">
        <v>1</v>
      </c>
      <c r="AX198" s="97">
        <v>0.85750000000000004</v>
      </c>
      <c r="AY198" s="97">
        <v>0</v>
      </c>
      <c r="AZ198" s="98">
        <v>0.97222222222222221</v>
      </c>
      <c r="BA198" s="98">
        <v>0.98684210526315785</v>
      </c>
      <c r="BB198" s="197">
        <f t="shared" si="73"/>
        <v>1</v>
      </c>
      <c r="BC198" s="198">
        <f t="shared" si="74"/>
        <v>1</v>
      </c>
      <c r="BD198" s="201">
        <f t="shared" si="75"/>
        <v>0.99294956140350876</v>
      </c>
      <c r="BE198" s="202">
        <v>0.66666666666666663</v>
      </c>
      <c r="BF198" s="209">
        <v>1</v>
      </c>
      <c r="BG198" s="210">
        <v>1</v>
      </c>
      <c r="BH198" s="211">
        <v>1</v>
      </c>
      <c r="BI198" s="212">
        <v>1</v>
      </c>
      <c r="BJ198" s="225">
        <v>3.75</v>
      </c>
      <c r="BK198" s="267">
        <v>3.75</v>
      </c>
      <c r="BL198" s="226" t="s">
        <v>20</v>
      </c>
      <c r="BM198" s="225">
        <v>4</v>
      </c>
      <c r="BN198" s="227">
        <v>5</v>
      </c>
      <c r="BO198" s="224" t="s">
        <v>47</v>
      </c>
      <c r="BP198" s="251">
        <f t="shared" si="76"/>
        <v>91.490405701754383</v>
      </c>
      <c r="BQ198" s="250">
        <f t="shared" si="77"/>
        <v>4</v>
      </c>
    </row>
    <row r="199" spans="1:69" ht="23.25">
      <c r="A199" s="133">
        <v>100855715</v>
      </c>
      <c r="B199" s="34">
        <v>12</v>
      </c>
      <c r="C199" s="35">
        <v>12</v>
      </c>
      <c r="D199" s="36">
        <f t="shared" si="87"/>
        <v>1</v>
      </c>
      <c r="E199" s="37">
        <v>0</v>
      </c>
      <c r="F199" s="38">
        <f t="shared" si="88"/>
        <v>0</v>
      </c>
      <c r="G199" s="37">
        <v>19</v>
      </c>
      <c r="H199" s="39">
        <f t="shared" si="89"/>
        <v>1</v>
      </c>
      <c r="I199" s="64">
        <v>12</v>
      </c>
      <c r="J199" s="65">
        <f t="shared" si="90"/>
        <v>1</v>
      </c>
      <c r="K199" s="66">
        <v>0</v>
      </c>
      <c r="L199" s="67">
        <f t="shared" si="91"/>
        <v>0</v>
      </c>
      <c r="M199" s="68">
        <v>19.329999999999998</v>
      </c>
      <c r="N199" s="69">
        <f t="shared" si="92"/>
        <v>0.96649999999999991</v>
      </c>
      <c r="O199" s="79">
        <v>12</v>
      </c>
      <c r="P199" s="80">
        <f t="shared" si="93"/>
        <v>1</v>
      </c>
      <c r="Q199" s="81">
        <v>0</v>
      </c>
      <c r="R199" s="82">
        <f t="shared" si="94"/>
        <v>0</v>
      </c>
      <c r="S199" s="81">
        <v>19.329999999999998</v>
      </c>
      <c r="T199" s="83">
        <f t="shared" si="95"/>
        <v>0.66655172413793096</v>
      </c>
      <c r="U199" s="151">
        <v>12</v>
      </c>
      <c r="V199" s="151">
        <v>12</v>
      </c>
      <c r="W199" s="152">
        <f t="shared" si="64"/>
        <v>1</v>
      </c>
      <c r="X199" s="149">
        <v>0</v>
      </c>
      <c r="Y199" s="149">
        <f t="shared" si="65"/>
        <v>0</v>
      </c>
      <c r="Z199" s="149">
        <v>26</v>
      </c>
      <c r="AA199" s="149">
        <f t="shared" si="66"/>
        <v>1</v>
      </c>
      <c r="AB199" s="160">
        <v>12</v>
      </c>
      <c r="AC199" s="159">
        <f t="shared" si="67"/>
        <v>1</v>
      </c>
      <c r="AD199" s="106">
        <v>0</v>
      </c>
      <c r="AE199" s="106">
        <f t="shared" si="68"/>
        <v>0</v>
      </c>
      <c r="AF199" s="106">
        <v>17.670000000000002</v>
      </c>
      <c r="AG199" s="106">
        <f t="shared" si="69"/>
        <v>0.93</v>
      </c>
      <c r="AH199" s="180">
        <v>12</v>
      </c>
      <c r="AI199" s="181">
        <f t="shared" si="70"/>
        <v>1</v>
      </c>
      <c r="AJ199" s="184">
        <v>13</v>
      </c>
      <c r="AK199" s="184">
        <f t="shared" si="71"/>
        <v>1</v>
      </c>
      <c r="AL199" s="184">
        <v>0</v>
      </c>
      <c r="AM199" s="184">
        <f t="shared" si="72"/>
        <v>0</v>
      </c>
      <c r="AN199" s="96">
        <v>0</v>
      </c>
      <c r="AO199" s="97">
        <v>0.97799999999999998</v>
      </c>
      <c r="AP199" s="97">
        <v>0</v>
      </c>
      <c r="AQ199" s="97">
        <v>0.97200000000000009</v>
      </c>
      <c r="AR199" s="97">
        <v>0</v>
      </c>
      <c r="AS199" s="97">
        <v>0.97000000000000008</v>
      </c>
      <c r="AT199" s="97">
        <v>0</v>
      </c>
      <c r="AU199" s="97">
        <v>1</v>
      </c>
      <c r="AV199" s="97">
        <v>0</v>
      </c>
      <c r="AW199" s="97">
        <v>0.97399999999999998</v>
      </c>
      <c r="AX199" s="97">
        <v>0.98499999999999999</v>
      </c>
      <c r="AY199" s="97">
        <v>0</v>
      </c>
      <c r="AZ199" s="98">
        <v>1</v>
      </c>
      <c r="BA199" s="98">
        <v>0.13157894736842105</v>
      </c>
      <c r="BB199" s="197">
        <f t="shared" si="73"/>
        <v>1</v>
      </c>
      <c r="BC199" s="198">
        <f t="shared" si="74"/>
        <v>1</v>
      </c>
      <c r="BD199" s="201">
        <f t="shared" si="75"/>
        <v>1.3021423850574709</v>
      </c>
      <c r="BE199" s="202">
        <v>1</v>
      </c>
      <c r="BF199" s="209">
        <v>1</v>
      </c>
      <c r="BG199" s="210">
        <v>1</v>
      </c>
      <c r="BH199" s="211">
        <v>1</v>
      </c>
      <c r="BI199" s="212">
        <v>1</v>
      </c>
      <c r="BJ199" s="225">
        <v>4.791666666666667</v>
      </c>
      <c r="BK199" s="268">
        <v>5</v>
      </c>
      <c r="BL199" s="226" t="s">
        <v>49</v>
      </c>
      <c r="BM199" s="225">
        <v>4.8666666666666671</v>
      </c>
      <c r="BN199" s="227">
        <v>5</v>
      </c>
      <c r="BO199" s="224" t="s">
        <v>49</v>
      </c>
      <c r="BP199" s="251">
        <f t="shared" si="76"/>
        <v>107.55355962643677</v>
      </c>
      <c r="BQ199" s="250">
        <f t="shared" si="77"/>
        <v>5</v>
      </c>
    </row>
    <row r="200" spans="1:69" ht="34.5">
      <c r="A200" s="133">
        <v>100876024</v>
      </c>
      <c r="B200" s="34">
        <v>11.63</v>
      </c>
      <c r="C200" s="35">
        <v>11.26</v>
      </c>
      <c r="D200" s="36">
        <f t="shared" si="87"/>
        <v>0.95374999999999999</v>
      </c>
      <c r="E200" s="37">
        <v>0</v>
      </c>
      <c r="F200" s="38">
        <f t="shared" si="88"/>
        <v>0</v>
      </c>
      <c r="G200" s="37">
        <v>14</v>
      </c>
      <c r="H200" s="39">
        <f t="shared" si="89"/>
        <v>0.73684210526315785</v>
      </c>
      <c r="I200" s="64">
        <v>9.9499999999999993</v>
      </c>
      <c r="J200" s="65">
        <f t="shared" si="90"/>
        <v>0.82916666666666661</v>
      </c>
      <c r="K200" s="66">
        <v>14.33</v>
      </c>
      <c r="L200" s="67">
        <f t="shared" si="91"/>
        <v>0.895625</v>
      </c>
      <c r="M200" s="68">
        <v>0</v>
      </c>
      <c r="N200" s="69">
        <f t="shared" si="92"/>
        <v>0</v>
      </c>
      <c r="O200" s="79">
        <v>11.38</v>
      </c>
      <c r="P200" s="80">
        <f t="shared" si="93"/>
        <v>0.94833333333333336</v>
      </c>
      <c r="Q200" s="81">
        <v>5.5</v>
      </c>
      <c r="R200" s="82">
        <f t="shared" si="94"/>
        <v>0.3235294117647059</v>
      </c>
      <c r="S200" s="81">
        <v>0</v>
      </c>
      <c r="T200" s="83">
        <f t="shared" si="95"/>
        <v>0</v>
      </c>
      <c r="U200" s="151">
        <v>10</v>
      </c>
      <c r="V200" s="151">
        <v>9.0500000000000007</v>
      </c>
      <c r="W200" s="152">
        <f t="shared" si="64"/>
        <v>0.79375000000000007</v>
      </c>
      <c r="X200" s="149">
        <v>0</v>
      </c>
      <c r="Y200" s="149">
        <f t="shared" si="65"/>
        <v>0</v>
      </c>
      <c r="Z200" s="149">
        <v>0</v>
      </c>
      <c r="AA200" s="149">
        <f t="shared" si="66"/>
        <v>0</v>
      </c>
      <c r="AB200" s="160" t="s">
        <v>0</v>
      </c>
      <c r="AC200" s="159">
        <f t="shared" si="67"/>
        <v>0</v>
      </c>
      <c r="AD200" s="106">
        <v>0</v>
      </c>
      <c r="AE200" s="106">
        <f t="shared" si="68"/>
        <v>0</v>
      </c>
      <c r="AF200" s="106">
        <v>0</v>
      </c>
      <c r="AG200" s="106">
        <f t="shared" si="69"/>
        <v>0</v>
      </c>
      <c r="AH200" s="180">
        <v>5.67</v>
      </c>
      <c r="AI200" s="181">
        <f t="shared" si="70"/>
        <v>0.47249999999999998</v>
      </c>
      <c r="AJ200" s="184">
        <v>0</v>
      </c>
      <c r="AK200" s="184">
        <f t="shared" si="71"/>
        <v>0</v>
      </c>
      <c r="AL200" s="184">
        <v>0</v>
      </c>
      <c r="AM200" s="184">
        <f t="shared" si="72"/>
        <v>0</v>
      </c>
      <c r="AN200" s="96">
        <v>0</v>
      </c>
      <c r="AO200" s="97">
        <v>0.96199999999999997</v>
      </c>
      <c r="AP200" s="97">
        <v>0.96</v>
      </c>
      <c r="AQ200" s="97">
        <v>0</v>
      </c>
      <c r="AR200" s="97">
        <v>0.33399999999999996</v>
      </c>
      <c r="AS200" s="97">
        <v>0</v>
      </c>
      <c r="AT200" s="97">
        <v>0</v>
      </c>
      <c r="AU200" s="97">
        <v>0</v>
      </c>
      <c r="AV200" s="97">
        <v>0</v>
      </c>
      <c r="AW200" s="97">
        <v>0</v>
      </c>
      <c r="AX200" s="97">
        <v>0</v>
      </c>
      <c r="AY200" s="97">
        <v>0</v>
      </c>
      <c r="AZ200" s="98">
        <v>0.55555555555555558</v>
      </c>
      <c r="BA200" s="98">
        <v>0.72368421052631582</v>
      </c>
      <c r="BB200" s="197">
        <f t="shared" si="73"/>
        <v>0.79678362573099415</v>
      </c>
      <c r="BC200" s="198">
        <f t="shared" si="74"/>
        <v>0.71812500000000012</v>
      </c>
      <c r="BD200" s="201">
        <f t="shared" si="75"/>
        <v>0.43739216008771931</v>
      </c>
      <c r="BE200" s="202">
        <v>0</v>
      </c>
      <c r="BF200" s="209">
        <v>1</v>
      </c>
      <c r="BG200" s="210">
        <v>1</v>
      </c>
      <c r="BH200" s="211"/>
      <c r="BI200" s="212"/>
      <c r="BJ200" s="225">
        <v>4.458333333333333</v>
      </c>
      <c r="BK200" s="268">
        <v>3.958333333333333</v>
      </c>
      <c r="BL200" s="226" t="s">
        <v>48</v>
      </c>
      <c r="BM200" s="225"/>
      <c r="BN200" s="201" t="s">
        <v>20</v>
      </c>
      <c r="BO200" s="224" t="s">
        <v>20</v>
      </c>
      <c r="BP200" s="251">
        <f t="shared" si="76"/>
        <v>61.734475054824557</v>
      </c>
      <c r="BQ200" s="250">
        <f t="shared" si="77"/>
        <v>2</v>
      </c>
    </row>
    <row r="201" spans="1:69" ht="23.25">
      <c r="A201" s="133">
        <v>100876451</v>
      </c>
      <c r="B201" s="34">
        <v>12</v>
      </c>
      <c r="C201" s="35">
        <v>12</v>
      </c>
      <c r="D201" s="36">
        <f t="shared" si="87"/>
        <v>1</v>
      </c>
      <c r="E201" s="37">
        <v>0</v>
      </c>
      <c r="F201" s="38">
        <f t="shared" si="88"/>
        <v>0</v>
      </c>
      <c r="G201" s="37">
        <v>18.5</v>
      </c>
      <c r="H201" s="39">
        <f t="shared" si="89"/>
        <v>0.97368421052631582</v>
      </c>
      <c r="I201" s="64">
        <v>12</v>
      </c>
      <c r="J201" s="65">
        <f t="shared" si="90"/>
        <v>1</v>
      </c>
      <c r="K201" s="66">
        <v>0</v>
      </c>
      <c r="L201" s="67">
        <f t="shared" si="91"/>
        <v>0</v>
      </c>
      <c r="M201" s="68">
        <v>19</v>
      </c>
      <c r="N201" s="69">
        <f t="shared" si="92"/>
        <v>0.95</v>
      </c>
      <c r="O201" s="79">
        <v>12</v>
      </c>
      <c r="P201" s="80">
        <f t="shared" si="93"/>
        <v>1</v>
      </c>
      <c r="Q201" s="81">
        <v>17</v>
      </c>
      <c r="R201" s="82">
        <f t="shared" si="94"/>
        <v>1</v>
      </c>
      <c r="S201" s="81">
        <v>0</v>
      </c>
      <c r="T201" s="83">
        <f t="shared" si="95"/>
        <v>0</v>
      </c>
      <c r="U201" s="151">
        <v>12</v>
      </c>
      <c r="V201" s="151">
        <v>12</v>
      </c>
      <c r="W201" s="152">
        <f t="shared" si="64"/>
        <v>1</v>
      </c>
      <c r="X201" s="149">
        <v>19.329999999999998</v>
      </c>
      <c r="Y201" s="149">
        <f t="shared" si="65"/>
        <v>0.96649999999999991</v>
      </c>
      <c r="Z201" s="149">
        <v>0</v>
      </c>
      <c r="AA201" s="149">
        <f t="shared" si="66"/>
        <v>0</v>
      </c>
      <c r="AB201" s="160">
        <v>12</v>
      </c>
      <c r="AC201" s="159">
        <f t="shared" si="67"/>
        <v>1</v>
      </c>
      <c r="AD201" s="106">
        <v>14</v>
      </c>
      <c r="AE201" s="106">
        <f t="shared" si="68"/>
        <v>1</v>
      </c>
      <c r="AF201" s="106">
        <v>0</v>
      </c>
      <c r="AG201" s="106">
        <f t="shared" si="69"/>
        <v>0</v>
      </c>
      <c r="AH201" s="180">
        <v>12</v>
      </c>
      <c r="AI201" s="181">
        <f t="shared" si="70"/>
        <v>1</v>
      </c>
      <c r="AJ201" s="184">
        <v>0</v>
      </c>
      <c r="AK201" s="184">
        <f t="shared" si="71"/>
        <v>0</v>
      </c>
      <c r="AL201" s="184">
        <v>18</v>
      </c>
      <c r="AM201" s="184">
        <f t="shared" si="72"/>
        <v>0.9</v>
      </c>
      <c r="AN201" s="96">
        <v>0</v>
      </c>
      <c r="AO201" s="97">
        <v>0.98599999999999999</v>
      </c>
      <c r="AP201" s="97">
        <v>0</v>
      </c>
      <c r="AQ201" s="97">
        <v>0.90199999999999991</v>
      </c>
      <c r="AR201" s="97">
        <v>1</v>
      </c>
      <c r="AS201" s="97">
        <v>0</v>
      </c>
      <c r="AT201" s="97">
        <v>1</v>
      </c>
      <c r="AU201" s="97">
        <v>0</v>
      </c>
      <c r="AV201" s="97">
        <v>0.97499999999999998</v>
      </c>
      <c r="AW201" s="97">
        <v>0</v>
      </c>
      <c r="AX201" s="97">
        <v>0</v>
      </c>
      <c r="AY201" s="97">
        <v>0.9916666666666667</v>
      </c>
      <c r="AZ201" s="98">
        <v>1</v>
      </c>
      <c r="BA201" s="98">
        <v>0</v>
      </c>
      <c r="BB201" s="197">
        <f t="shared" si="73"/>
        <v>1</v>
      </c>
      <c r="BC201" s="198">
        <f t="shared" si="74"/>
        <v>1</v>
      </c>
      <c r="BD201" s="201">
        <f t="shared" si="75"/>
        <v>1.2297031432748535</v>
      </c>
      <c r="BE201" s="202">
        <v>1</v>
      </c>
      <c r="BF201" s="209">
        <v>1</v>
      </c>
      <c r="BG201" s="210">
        <v>1</v>
      </c>
      <c r="BH201" s="211">
        <v>1</v>
      </c>
      <c r="BI201" s="212">
        <v>1</v>
      </c>
      <c r="BJ201" s="225">
        <v>4.791666666666667</v>
      </c>
      <c r="BK201" s="268">
        <v>5</v>
      </c>
      <c r="BL201" s="226" t="s">
        <v>49</v>
      </c>
      <c r="BM201" s="225">
        <v>4.7333333333333334</v>
      </c>
      <c r="BN201" s="201">
        <v>4.7333333333333334</v>
      </c>
      <c r="BO201" s="224" t="s">
        <v>20</v>
      </c>
      <c r="BP201" s="251">
        <f t="shared" si="76"/>
        <v>104.67591191520468</v>
      </c>
      <c r="BQ201" s="250">
        <f t="shared" si="77"/>
        <v>5</v>
      </c>
    </row>
    <row r="202" spans="1:69" ht="23.25">
      <c r="A202" s="133">
        <v>100877926</v>
      </c>
      <c r="B202" s="34">
        <v>11</v>
      </c>
      <c r="C202" s="35">
        <v>11.26</v>
      </c>
      <c r="D202" s="36">
        <f t="shared" si="87"/>
        <v>0.92749999999999988</v>
      </c>
      <c r="E202" s="37">
        <v>11</v>
      </c>
      <c r="F202" s="38">
        <f t="shared" si="88"/>
        <v>1</v>
      </c>
      <c r="G202" s="37">
        <v>0</v>
      </c>
      <c r="H202" s="39">
        <f t="shared" si="89"/>
        <v>0</v>
      </c>
      <c r="I202" s="64">
        <v>12</v>
      </c>
      <c r="J202" s="65">
        <f t="shared" si="90"/>
        <v>1</v>
      </c>
      <c r="K202" s="66">
        <v>0</v>
      </c>
      <c r="L202" s="67">
        <f t="shared" si="91"/>
        <v>0</v>
      </c>
      <c r="M202" s="68">
        <v>18</v>
      </c>
      <c r="N202" s="69">
        <f t="shared" si="92"/>
        <v>0.9</v>
      </c>
      <c r="O202" s="79">
        <v>12</v>
      </c>
      <c r="P202" s="80">
        <f t="shared" si="93"/>
        <v>1</v>
      </c>
      <c r="Q202" s="81">
        <v>17</v>
      </c>
      <c r="R202" s="82">
        <f t="shared" si="94"/>
        <v>1</v>
      </c>
      <c r="S202" s="81">
        <v>0</v>
      </c>
      <c r="T202" s="83">
        <f t="shared" si="95"/>
        <v>0</v>
      </c>
      <c r="U202" s="151">
        <v>12</v>
      </c>
      <c r="V202" s="151">
        <v>12</v>
      </c>
      <c r="W202" s="152">
        <f t="shared" si="64"/>
        <v>1</v>
      </c>
      <c r="X202" s="149">
        <v>0</v>
      </c>
      <c r="Y202" s="149">
        <f t="shared" si="65"/>
        <v>0</v>
      </c>
      <c r="Z202" s="149">
        <v>24</v>
      </c>
      <c r="AA202" s="149">
        <f t="shared" si="66"/>
        <v>0.92307692307692313</v>
      </c>
      <c r="AB202" s="160">
        <v>12</v>
      </c>
      <c r="AC202" s="159">
        <f t="shared" si="67"/>
        <v>1</v>
      </c>
      <c r="AD202" s="106">
        <v>0</v>
      </c>
      <c r="AE202" s="106">
        <f t="shared" si="68"/>
        <v>0</v>
      </c>
      <c r="AF202" s="106">
        <v>16.670000000000002</v>
      </c>
      <c r="AG202" s="106">
        <f t="shared" si="69"/>
        <v>0.87736842105263169</v>
      </c>
      <c r="AH202" s="180">
        <v>12</v>
      </c>
      <c r="AI202" s="181">
        <f t="shared" si="70"/>
        <v>1</v>
      </c>
      <c r="AJ202" s="184">
        <v>13</v>
      </c>
      <c r="AK202" s="184">
        <f t="shared" si="71"/>
        <v>1</v>
      </c>
      <c r="AL202" s="184">
        <v>0</v>
      </c>
      <c r="AM202" s="184">
        <f t="shared" si="72"/>
        <v>0</v>
      </c>
      <c r="AN202" s="96">
        <v>0.875</v>
      </c>
      <c r="AO202" s="97">
        <v>0</v>
      </c>
      <c r="AP202" s="97">
        <v>0</v>
      </c>
      <c r="AQ202" s="97">
        <v>0.95</v>
      </c>
      <c r="AR202" s="97">
        <v>1</v>
      </c>
      <c r="AS202" s="97">
        <v>0</v>
      </c>
      <c r="AT202" s="97">
        <v>0</v>
      </c>
      <c r="AU202" s="97">
        <v>0</v>
      </c>
      <c r="AV202" s="97">
        <v>0</v>
      </c>
      <c r="AW202" s="97">
        <v>0.95399999999999996</v>
      </c>
      <c r="AX202" s="97">
        <v>1</v>
      </c>
      <c r="AY202" s="97">
        <v>0</v>
      </c>
      <c r="AZ202" s="98">
        <v>0.91666666666666663</v>
      </c>
      <c r="BA202" s="98">
        <v>2.6315789473684209E-2</v>
      </c>
      <c r="BB202" s="197">
        <f t="shared" si="73"/>
        <v>0.92543859649122806</v>
      </c>
      <c r="BC202" s="198">
        <f t="shared" si="74"/>
        <v>0.98187499999999994</v>
      </c>
      <c r="BD202" s="201">
        <f t="shared" si="75"/>
        <v>1.0784362685560054</v>
      </c>
      <c r="BE202" s="202">
        <v>0.66666666666666663</v>
      </c>
      <c r="BF202" s="209">
        <v>1</v>
      </c>
      <c r="BG202" s="210">
        <v>1</v>
      </c>
      <c r="BH202" s="211">
        <v>1</v>
      </c>
      <c r="BI202" s="212">
        <v>1</v>
      </c>
      <c r="BJ202" s="225">
        <v>3.8333333333333335</v>
      </c>
      <c r="BK202" s="268">
        <v>4.8333333333333339</v>
      </c>
      <c r="BL202" s="226" t="s">
        <v>47</v>
      </c>
      <c r="BM202" s="225">
        <v>4.6166666666666663</v>
      </c>
      <c r="BN202" s="201">
        <v>4.6166666666666663</v>
      </c>
      <c r="BO202" s="224" t="s">
        <v>20</v>
      </c>
      <c r="BP202" s="251">
        <f t="shared" si="76"/>
        <v>95.127902327935203</v>
      </c>
      <c r="BQ202" s="250">
        <f t="shared" si="77"/>
        <v>5</v>
      </c>
    </row>
    <row r="203" spans="1:69" ht="15">
      <c r="A203" s="133">
        <v>100884948</v>
      </c>
      <c r="B203" s="34">
        <v>6</v>
      </c>
      <c r="C203" s="35">
        <v>12</v>
      </c>
      <c r="D203" s="36">
        <f t="shared" si="87"/>
        <v>0.75</v>
      </c>
      <c r="E203" s="37">
        <v>7.33</v>
      </c>
      <c r="F203" s="38">
        <f t="shared" si="88"/>
        <v>0.66636363636363638</v>
      </c>
      <c r="G203" s="37">
        <v>0</v>
      </c>
      <c r="H203" s="39">
        <f t="shared" si="89"/>
        <v>0</v>
      </c>
      <c r="I203" s="64">
        <v>8</v>
      </c>
      <c r="J203" s="65">
        <f t="shared" si="90"/>
        <v>0.66666666666666663</v>
      </c>
      <c r="K203" s="66">
        <v>0</v>
      </c>
      <c r="L203" s="67">
        <f t="shared" si="91"/>
        <v>0</v>
      </c>
      <c r="M203" s="68">
        <v>7</v>
      </c>
      <c r="N203" s="69">
        <f t="shared" si="92"/>
        <v>0.35</v>
      </c>
      <c r="O203" s="79">
        <v>7.29</v>
      </c>
      <c r="P203" s="80">
        <f t="shared" si="93"/>
        <v>0.60750000000000004</v>
      </c>
      <c r="Q203" s="81">
        <v>13</v>
      </c>
      <c r="R203" s="82">
        <f t="shared" si="94"/>
        <v>0.76470588235294112</v>
      </c>
      <c r="S203" s="81">
        <v>0</v>
      </c>
      <c r="T203" s="83">
        <f t="shared" si="95"/>
        <v>0</v>
      </c>
      <c r="U203" s="151">
        <v>10</v>
      </c>
      <c r="V203" s="151" t="s">
        <v>0</v>
      </c>
      <c r="W203" s="152">
        <f t="shared" si="64"/>
        <v>0.41666666666666669</v>
      </c>
      <c r="X203" s="149">
        <v>9.33</v>
      </c>
      <c r="Y203" s="149">
        <f t="shared" si="65"/>
        <v>0.46650000000000003</v>
      </c>
      <c r="Z203" s="149">
        <v>0</v>
      </c>
      <c r="AA203" s="149">
        <f t="shared" si="66"/>
        <v>0</v>
      </c>
      <c r="AB203" s="160">
        <v>7.8</v>
      </c>
      <c r="AC203" s="159">
        <f t="shared" si="67"/>
        <v>0.65</v>
      </c>
      <c r="AD203" s="106">
        <v>9.67</v>
      </c>
      <c r="AE203" s="106">
        <f t="shared" si="68"/>
        <v>0.69071428571428573</v>
      </c>
      <c r="AF203" s="106">
        <v>0</v>
      </c>
      <c r="AG203" s="106">
        <f t="shared" si="69"/>
        <v>0</v>
      </c>
      <c r="AH203" s="180">
        <v>8.99</v>
      </c>
      <c r="AI203" s="181">
        <f t="shared" si="70"/>
        <v>0.74916666666666665</v>
      </c>
      <c r="AJ203" s="184">
        <v>4.67</v>
      </c>
      <c r="AK203" s="184">
        <f t="shared" si="71"/>
        <v>0.35923076923076924</v>
      </c>
      <c r="AL203" s="184">
        <v>0</v>
      </c>
      <c r="AM203" s="184">
        <f t="shared" si="72"/>
        <v>0</v>
      </c>
      <c r="AN203" s="96">
        <v>1</v>
      </c>
      <c r="AO203" s="97">
        <v>0</v>
      </c>
      <c r="AP203" s="97">
        <v>0</v>
      </c>
      <c r="AQ203" s="97">
        <v>0.99199999999999999</v>
      </c>
      <c r="AR203" s="97">
        <v>0</v>
      </c>
      <c r="AS203" s="97">
        <v>0</v>
      </c>
      <c r="AT203" s="97">
        <v>0.91799999999999993</v>
      </c>
      <c r="AU203" s="97">
        <v>0</v>
      </c>
      <c r="AV203" s="97">
        <v>0.98499999999999999</v>
      </c>
      <c r="AW203" s="97">
        <v>0</v>
      </c>
      <c r="AX203" s="97">
        <v>0.98499999999999999</v>
      </c>
      <c r="AY203" s="97">
        <v>0</v>
      </c>
      <c r="AZ203" s="98">
        <v>0.77777777777777779</v>
      </c>
      <c r="BA203" s="98">
        <v>0</v>
      </c>
      <c r="BB203" s="197">
        <f t="shared" si="73"/>
        <v>0.77777777777777779</v>
      </c>
      <c r="BC203" s="198">
        <f t="shared" si="74"/>
        <v>0.62583333333333335</v>
      </c>
      <c r="BD203" s="201">
        <f t="shared" si="75"/>
        <v>0.6903824874686717</v>
      </c>
      <c r="BE203" s="202">
        <v>0.66666666666666663</v>
      </c>
      <c r="BF203" s="209">
        <v>1</v>
      </c>
      <c r="BG203" s="210">
        <v>1</v>
      </c>
      <c r="BH203" s="211">
        <v>1</v>
      </c>
      <c r="BI203" s="212">
        <v>1</v>
      </c>
      <c r="BJ203" s="225">
        <v>3.7499999999999996</v>
      </c>
      <c r="BK203" s="267">
        <v>3.7499999999999996</v>
      </c>
      <c r="BL203" s="224" t="s">
        <v>20</v>
      </c>
      <c r="BM203" s="225">
        <v>2.9333333333333331</v>
      </c>
      <c r="BN203" s="201">
        <v>2.9333333333333331</v>
      </c>
      <c r="BO203" s="224" t="s">
        <v>20</v>
      </c>
      <c r="BP203" s="251">
        <f t="shared" si="76"/>
        <v>68.584562186716781</v>
      </c>
      <c r="BQ203" s="250">
        <f t="shared" si="77"/>
        <v>2</v>
      </c>
    </row>
    <row r="204" spans="1:69" ht="23.25">
      <c r="A204" s="133">
        <v>100909771</v>
      </c>
      <c r="B204" s="34">
        <v>12</v>
      </c>
      <c r="C204" s="35">
        <v>12</v>
      </c>
      <c r="D204" s="36">
        <f t="shared" si="87"/>
        <v>1</v>
      </c>
      <c r="E204" s="37">
        <v>0</v>
      </c>
      <c r="F204" s="38">
        <f t="shared" si="88"/>
        <v>0</v>
      </c>
      <c r="G204" s="37">
        <v>17.670000000000002</v>
      </c>
      <c r="H204" s="39">
        <f t="shared" si="89"/>
        <v>0.93</v>
      </c>
      <c r="I204" s="64">
        <v>12</v>
      </c>
      <c r="J204" s="65">
        <f t="shared" si="90"/>
        <v>1</v>
      </c>
      <c r="K204" s="66">
        <v>0</v>
      </c>
      <c r="L204" s="67">
        <f t="shared" si="91"/>
        <v>0</v>
      </c>
      <c r="M204" s="68">
        <v>18</v>
      </c>
      <c r="N204" s="69">
        <f t="shared" si="92"/>
        <v>0.9</v>
      </c>
      <c r="O204" s="79">
        <v>11.94</v>
      </c>
      <c r="P204" s="80">
        <f t="shared" si="93"/>
        <v>0.995</v>
      </c>
      <c r="Q204" s="81">
        <v>15.67</v>
      </c>
      <c r="R204" s="82">
        <f t="shared" si="94"/>
        <v>0.92176470588235293</v>
      </c>
      <c r="S204" s="81">
        <v>0</v>
      </c>
      <c r="T204" s="83">
        <f t="shared" si="95"/>
        <v>0</v>
      </c>
      <c r="U204" s="151">
        <v>12</v>
      </c>
      <c r="V204" s="151">
        <v>11.92</v>
      </c>
      <c r="W204" s="152">
        <f t="shared" si="64"/>
        <v>0.9966666666666667</v>
      </c>
      <c r="X204" s="149">
        <v>0</v>
      </c>
      <c r="Y204" s="149">
        <f t="shared" si="65"/>
        <v>0</v>
      </c>
      <c r="Z204" s="149">
        <v>25.67</v>
      </c>
      <c r="AA204" s="149">
        <f t="shared" si="66"/>
        <v>0.98730769230769233</v>
      </c>
      <c r="AB204" s="160">
        <v>12</v>
      </c>
      <c r="AC204" s="159">
        <f t="shared" si="67"/>
        <v>1</v>
      </c>
      <c r="AD204" s="106">
        <v>13</v>
      </c>
      <c r="AE204" s="106">
        <f t="shared" si="68"/>
        <v>0.9285714285714286</v>
      </c>
      <c r="AF204" s="106">
        <v>0</v>
      </c>
      <c r="AG204" s="106">
        <f t="shared" si="69"/>
        <v>0</v>
      </c>
      <c r="AH204" s="180">
        <v>11.28</v>
      </c>
      <c r="AI204" s="181">
        <f t="shared" si="70"/>
        <v>0.94</v>
      </c>
      <c r="AJ204" s="184">
        <v>12.67</v>
      </c>
      <c r="AK204" s="184">
        <f t="shared" si="71"/>
        <v>0.97461538461538466</v>
      </c>
      <c r="AL204" s="184">
        <v>0</v>
      </c>
      <c r="AM204" s="184">
        <f t="shared" si="72"/>
        <v>0</v>
      </c>
      <c r="AN204" s="96">
        <v>0</v>
      </c>
      <c r="AO204" s="97">
        <v>0.98599999999999999</v>
      </c>
      <c r="AP204" s="97">
        <v>0</v>
      </c>
      <c r="AQ204" s="97">
        <v>0.95600000000000007</v>
      </c>
      <c r="AR204" s="97">
        <v>0.9880000000000001</v>
      </c>
      <c r="AS204" s="97">
        <v>0</v>
      </c>
      <c r="AT204" s="97">
        <v>0</v>
      </c>
      <c r="AU204" s="97">
        <v>0.97571428571428576</v>
      </c>
      <c r="AV204" s="97">
        <v>1</v>
      </c>
      <c r="AW204" s="97">
        <v>0</v>
      </c>
      <c r="AX204" s="97">
        <v>0.98499999999999999</v>
      </c>
      <c r="AY204" s="97">
        <v>0</v>
      </c>
      <c r="AZ204" s="98">
        <v>0.94444444444444442</v>
      </c>
      <c r="BA204" s="98">
        <v>0.30263157894736842</v>
      </c>
      <c r="BB204" s="197">
        <f t="shared" si="73"/>
        <v>1</v>
      </c>
      <c r="BC204" s="198">
        <f t="shared" si="74"/>
        <v>0.99104166666666671</v>
      </c>
      <c r="BD204" s="201">
        <f t="shared" si="75"/>
        <v>1.1760250554270293</v>
      </c>
      <c r="BE204" s="202">
        <v>0.66666666666666663</v>
      </c>
      <c r="BF204" s="209">
        <v>1</v>
      </c>
      <c r="BG204" s="210">
        <v>1</v>
      </c>
      <c r="BH204" s="211">
        <v>1</v>
      </c>
      <c r="BI204" s="212">
        <v>1</v>
      </c>
      <c r="BJ204" s="225">
        <v>4.3541666666666661</v>
      </c>
      <c r="BK204" s="268">
        <v>4.8541666666666661</v>
      </c>
      <c r="BL204" s="226" t="s">
        <v>49</v>
      </c>
      <c r="BM204" s="225">
        <v>4.7333333333333334</v>
      </c>
      <c r="BN204" s="201">
        <v>4.7333333333333334</v>
      </c>
      <c r="BO204" s="224" t="s">
        <v>20</v>
      </c>
      <c r="BP204" s="251">
        <f t="shared" si="76"/>
        <v>99.32770971900905</v>
      </c>
      <c r="BQ204" s="250">
        <f t="shared" si="77"/>
        <v>5</v>
      </c>
    </row>
    <row r="205" spans="1:69" ht="34.5">
      <c r="A205" s="133">
        <v>100909823</v>
      </c>
      <c r="B205" s="34">
        <v>12</v>
      </c>
      <c r="C205" s="35">
        <v>12</v>
      </c>
      <c r="D205" s="36">
        <f t="shared" si="87"/>
        <v>1</v>
      </c>
      <c r="E205" s="37">
        <v>0</v>
      </c>
      <c r="F205" s="38">
        <f t="shared" si="88"/>
        <v>0</v>
      </c>
      <c r="G205" s="37">
        <v>17.329999999999998</v>
      </c>
      <c r="H205" s="39">
        <f t="shared" si="89"/>
        <v>0.91210526315789464</v>
      </c>
      <c r="I205" s="64">
        <v>12</v>
      </c>
      <c r="J205" s="65">
        <f t="shared" si="90"/>
        <v>1</v>
      </c>
      <c r="K205" s="66">
        <v>0</v>
      </c>
      <c r="L205" s="67">
        <f t="shared" si="91"/>
        <v>0</v>
      </c>
      <c r="M205" s="68">
        <v>19</v>
      </c>
      <c r="N205" s="69">
        <f t="shared" si="92"/>
        <v>0.95</v>
      </c>
      <c r="O205" s="79">
        <v>12</v>
      </c>
      <c r="P205" s="80">
        <f t="shared" si="93"/>
        <v>1</v>
      </c>
      <c r="Q205" s="81">
        <v>17</v>
      </c>
      <c r="R205" s="82">
        <f t="shared" si="94"/>
        <v>1</v>
      </c>
      <c r="S205" s="81">
        <v>0</v>
      </c>
      <c r="T205" s="83">
        <f t="shared" si="95"/>
        <v>0</v>
      </c>
      <c r="U205" s="151">
        <v>11.1</v>
      </c>
      <c r="V205" s="151">
        <v>11.26</v>
      </c>
      <c r="W205" s="152">
        <f t="shared" si="64"/>
        <v>0.93166666666666664</v>
      </c>
      <c r="X205" s="149">
        <v>0</v>
      </c>
      <c r="Y205" s="149">
        <f t="shared" si="65"/>
        <v>0</v>
      </c>
      <c r="Z205" s="149">
        <v>18.11</v>
      </c>
      <c r="AA205" s="149">
        <f t="shared" si="66"/>
        <v>0.69653846153846155</v>
      </c>
      <c r="AB205" s="160">
        <v>12</v>
      </c>
      <c r="AC205" s="159">
        <f t="shared" si="67"/>
        <v>1</v>
      </c>
      <c r="AD205" s="106">
        <v>0</v>
      </c>
      <c r="AE205" s="106">
        <f t="shared" si="68"/>
        <v>0</v>
      </c>
      <c r="AF205" s="106">
        <v>16</v>
      </c>
      <c r="AG205" s="106">
        <f t="shared" si="69"/>
        <v>0.84210526315789469</v>
      </c>
      <c r="AH205" s="180">
        <v>12</v>
      </c>
      <c r="AI205" s="181">
        <f t="shared" si="70"/>
        <v>1</v>
      </c>
      <c r="AJ205" s="184">
        <v>12</v>
      </c>
      <c r="AK205" s="184">
        <f t="shared" si="71"/>
        <v>0.92307692307692313</v>
      </c>
      <c r="AL205" s="184">
        <v>0</v>
      </c>
      <c r="AM205" s="184">
        <f t="shared" si="72"/>
        <v>0</v>
      </c>
      <c r="AN205" s="96">
        <v>0</v>
      </c>
      <c r="AO205" s="97">
        <v>1</v>
      </c>
      <c r="AP205" s="97">
        <v>0</v>
      </c>
      <c r="AQ205" s="97">
        <v>1</v>
      </c>
      <c r="AR205" s="97">
        <v>0</v>
      </c>
      <c r="AS205" s="97">
        <v>0</v>
      </c>
      <c r="AT205" s="97">
        <v>0</v>
      </c>
      <c r="AU205" s="97">
        <v>0.89857142857142858</v>
      </c>
      <c r="AV205" s="97">
        <v>0</v>
      </c>
      <c r="AW205" s="97">
        <v>1</v>
      </c>
      <c r="AX205" s="97">
        <v>0.9</v>
      </c>
      <c r="AY205" s="97">
        <v>0</v>
      </c>
      <c r="AZ205" s="98">
        <v>0.80555555555555558</v>
      </c>
      <c r="BA205" s="98">
        <v>0</v>
      </c>
      <c r="BB205" s="197">
        <f t="shared" si="73"/>
        <v>0.80555555555555558</v>
      </c>
      <c r="BC205" s="198">
        <f t="shared" si="74"/>
        <v>0.98291666666666666</v>
      </c>
      <c r="BD205" s="201">
        <f t="shared" si="75"/>
        <v>1.1368021255060727</v>
      </c>
      <c r="BE205" s="202">
        <v>0.5</v>
      </c>
      <c r="BF205" s="209">
        <v>1</v>
      </c>
      <c r="BG205" s="210">
        <v>1</v>
      </c>
      <c r="BH205" s="211">
        <v>1</v>
      </c>
      <c r="BI205" s="212">
        <v>1</v>
      </c>
      <c r="BJ205" s="225">
        <v>5</v>
      </c>
      <c r="BK205" s="267">
        <v>5</v>
      </c>
      <c r="BL205" s="224" t="s">
        <v>20</v>
      </c>
      <c r="BM205" s="225">
        <v>4.916666666666667</v>
      </c>
      <c r="BN205" s="227">
        <v>4.416666666666667</v>
      </c>
      <c r="BO205" s="224" t="s">
        <v>48</v>
      </c>
      <c r="BP205" s="251">
        <f t="shared" si="76"/>
        <v>92.9992198043185</v>
      </c>
      <c r="BQ205" s="250">
        <f t="shared" si="77"/>
        <v>4</v>
      </c>
    </row>
    <row r="206" spans="1:69" ht="15">
      <c r="A206" s="133">
        <v>100910281</v>
      </c>
      <c r="B206" s="34">
        <v>12</v>
      </c>
      <c r="C206" s="35">
        <v>12</v>
      </c>
      <c r="D206" s="36">
        <f t="shared" si="87"/>
        <v>1</v>
      </c>
      <c r="E206" s="37">
        <v>0</v>
      </c>
      <c r="F206" s="38">
        <f t="shared" si="88"/>
        <v>0</v>
      </c>
      <c r="G206" s="37">
        <v>17</v>
      </c>
      <c r="H206" s="39">
        <f t="shared" si="89"/>
        <v>0.89473684210526316</v>
      </c>
      <c r="I206" s="64">
        <v>12</v>
      </c>
      <c r="J206" s="65">
        <f t="shared" si="90"/>
        <v>1</v>
      </c>
      <c r="K206" s="66">
        <v>0</v>
      </c>
      <c r="L206" s="67">
        <f t="shared" si="91"/>
        <v>0</v>
      </c>
      <c r="M206" s="68">
        <v>19.670000000000002</v>
      </c>
      <c r="N206" s="69">
        <f t="shared" si="92"/>
        <v>0.98350000000000004</v>
      </c>
      <c r="O206" s="79">
        <v>12</v>
      </c>
      <c r="P206" s="80">
        <f t="shared" si="93"/>
        <v>1</v>
      </c>
      <c r="Q206" s="81">
        <v>16</v>
      </c>
      <c r="R206" s="82">
        <f t="shared" si="94"/>
        <v>0.94117647058823528</v>
      </c>
      <c r="S206" s="81">
        <v>0</v>
      </c>
      <c r="T206" s="83">
        <f t="shared" si="95"/>
        <v>0</v>
      </c>
      <c r="U206" s="151">
        <v>12</v>
      </c>
      <c r="V206" s="151">
        <v>12</v>
      </c>
      <c r="W206" s="152">
        <f t="shared" si="64"/>
        <v>1</v>
      </c>
      <c r="X206" s="149">
        <v>18.329999999999998</v>
      </c>
      <c r="Y206" s="149">
        <f t="shared" si="65"/>
        <v>0.91649999999999987</v>
      </c>
      <c r="Z206" s="149">
        <v>0</v>
      </c>
      <c r="AA206" s="149">
        <f t="shared" si="66"/>
        <v>0</v>
      </c>
      <c r="AB206" s="160">
        <v>12</v>
      </c>
      <c r="AC206" s="159">
        <f t="shared" si="67"/>
        <v>1</v>
      </c>
      <c r="AD206" s="106">
        <v>0</v>
      </c>
      <c r="AE206" s="106">
        <f t="shared" si="68"/>
        <v>0</v>
      </c>
      <c r="AF206" s="106">
        <v>19</v>
      </c>
      <c r="AG206" s="106">
        <f t="shared" si="69"/>
        <v>1</v>
      </c>
      <c r="AH206" s="180">
        <v>12</v>
      </c>
      <c r="AI206" s="181">
        <f t="shared" si="70"/>
        <v>1</v>
      </c>
      <c r="AJ206" s="184">
        <v>12.67</v>
      </c>
      <c r="AK206" s="184">
        <f t="shared" si="71"/>
        <v>0.97461538461538466</v>
      </c>
      <c r="AL206" s="184">
        <v>0</v>
      </c>
      <c r="AM206" s="184">
        <f t="shared" si="72"/>
        <v>0</v>
      </c>
      <c r="AN206" s="96">
        <v>0</v>
      </c>
      <c r="AO206" s="97">
        <v>0.96400000000000008</v>
      </c>
      <c r="AP206" s="97">
        <v>0</v>
      </c>
      <c r="AQ206" s="97">
        <v>0.97799999999999998</v>
      </c>
      <c r="AR206" s="97">
        <v>1</v>
      </c>
      <c r="AS206" s="97">
        <v>0</v>
      </c>
      <c r="AT206" s="97">
        <v>0.98000000000000009</v>
      </c>
      <c r="AU206" s="97">
        <v>0</v>
      </c>
      <c r="AV206" s="97">
        <v>0</v>
      </c>
      <c r="AW206" s="97">
        <v>1</v>
      </c>
      <c r="AX206" s="97">
        <v>1</v>
      </c>
      <c r="AY206" s="97">
        <v>0</v>
      </c>
      <c r="AZ206" s="98">
        <v>0.94444444444444442</v>
      </c>
      <c r="BA206" s="98">
        <v>1</v>
      </c>
      <c r="BB206" s="197">
        <f t="shared" si="73"/>
        <v>1</v>
      </c>
      <c r="BC206" s="198">
        <f t="shared" si="74"/>
        <v>1</v>
      </c>
      <c r="BD206" s="201">
        <f t="shared" si="75"/>
        <v>1.1889495614035086</v>
      </c>
      <c r="BE206" s="202">
        <v>0.83333333333333326</v>
      </c>
      <c r="BF206" s="209">
        <v>1</v>
      </c>
      <c r="BG206" s="210">
        <v>1</v>
      </c>
      <c r="BH206" s="211">
        <v>1</v>
      </c>
      <c r="BI206" s="212">
        <v>1</v>
      </c>
      <c r="BJ206" s="225">
        <v>5</v>
      </c>
      <c r="BK206" s="267">
        <v>5</v>
      </c>
      <c r="BL206" s="226" t="s">
        <v>20</v>
      </c>
      <c r="BM206" s="225">
        <v>4.8666666666666671</v>
      </c>
      <c r="BN206" s="201">
        <v>4.8666666666666671</v>
      </c>
      <c r="BO206" s="224" t="s">
        <v>20</v>
      </c>
      <c r="BP206" s="251">
        <f t="shared" si="76"/>
        <v>102.52373903508771</v>
      </c>
      <c r="BQ206" s="250">
        <f t="shared" si="77"/>
        <v>5</v>
      </c>
    </row>
    <row r="207" spans="1:69" ht="23.25">
      <c r="A207" s="133">
        <v>100910317</v>
      </c>
      <c r="B207" s="34">
        <v>12</v>
      </c>
      <c r="C207" s="35">
        <v>12</v>
      </c>
      <c r="D207" s="36">
        <f t="shared" si="87"/>
        <v>1</v>
      </c>
      <c r="E207" s="37">
        <v>0</v>
      </c>
      <c r="F207" s="38">
        <f t="shared" si="88"/>
        <v>0</v>
      </c>
      <c r="G207" s="37">
        <v>18</v>
      </c>
      <c r="H207" s="39">
        <f t="shared" si="89"/>
        <v>0.94736842105263153</v>
      </c>
      <c r="I207" s="64">
        <v>12</v>
      </c>
      <c r="J207" s="65">
        <f t="shared" si="90"/>
        <v>1</v>
      </c>
      <c r="K207" s="66">
        <v>0</v>
      </c>
      <c r="L207" s="67">
        <f t="shared" si="91"/>
        <v>0</v>
      </c>
      <c r="M207" s="68">
        <v>20</v>
      </c>
      <c r="N207" s="69">
        <f t="shared" si="92"/>
        <v>1</v>
      </c>
      <c r="O207" s="79">
        <v>12</v>
      </c>
      <c r="P207" s="80">
        <f t="shared" si="93"/>
        <v>1</v>
      </c>
      <c r="Q207" s="81">
        <v>16.670000000000002</v>
      </c>
      <c r="R207" s="82">
        <f t="shared" si="94"/>
        <v>0.98058823529411776</v>
      </c>
      <c r="S207" s="81">
        <v>0</v>
      </c>
      <c r="T207" s="83">
        <f t="shared" si="95"/>
        <v>0</v>
      </c>
      <c r="U207" s="151">
        <v>12</v>
      </c>
      <c r="V207" s="151">
        <v>12</v>
      </c>
      <c r="W207" s="152">
        <f t="shared" si="64"/>
        <v>1</v>
      </c>
      <c r="X207" s="149">
        <v>20</v>
      </c>
      <c r="Y207" s="149">
        <f t="shared" si="65"/>
        <v>1</v>
      </c>
      <c r="Z207" s="149">
        <v>0</v>
      </c>
      <c r="AA207" s="149">
        <f t="shared" si="66"/>
        <v>0</v>
      </c>
      <c r="AB207" s="160">
        <v>12</v>
      </c>
      <c r="AC207" s="159">
        <f t="shared" si="67"/>
        <v>1</v>
      </c>
      <c r="AD207" s="106">
        <v>0</v>
      </c>
      <c r="AE207" s="106">
        <f t="shared" si="68"/>
        <v>0</v>
      </c>
      <c r="AF207" s="106">
        <v>18</v>
      </c>
      <c r="AG207" s="106">
        <f t="shared" si="69"/>
        <v>0.94736842105263153</v>
      </c>
      <c r="AH207" s="180">
        <v>12</v>
      </c>
      <c r="AI207" s="181">
        <f t="shared" si="70"/>
        <v>1</v>
      </c>
      <c r="AJ207" s="184">
        <v>12.33</v>
      </c>
      <c r="AK207" s="184">
        <f t="shared" si="71"/>
        <v>0.94846153846153847</v>
      </c>
      <c r="AL207" s="184">
        <v>0</v>
      </c>
      <c r="AM207" s="184">
        <f t="shared" si="72"/>
        <v>0</v>
      </c>
      <c r="AN207" s="96">
        <v>0</v>
      </c>
      <c r="AO207" s="97">
        <v>0.96199999999999997</v>
      </c>
      <c r="AP207" s="97">
        <v>0</v>
      </c>
      <c r="AQ207" s="97">
        <v>0.99</v>
      </c>
      <c r="AR207" s="97">
        <v>0.9880000000000001</v>
      </c>
      <c r="AS207" s="97">
        <v>0</v>
      </c>
      <c r="AT207" s="97">
        <v>1</v>
      </c>
      <c r="AU207" s="97">
        <v>0</v>
      </c>
      <c r="AV207" s="97">
        <v>0</v>
      </c>
      <c r="AW207" s="97">
        <v>0.96799999999999997</v>
      </c>
      <c r="AX207" s="97">
        <v>1</v>
      </c>
      <c r="AY207" s="97">
        <v>0</v>
      </c>
      <c r="AZ207" s="98">
        <v>1</v>
      </c>
      <c r="BA207" s="98">
        <v>0.77631578947368418</v>
      </c>
      <c r="BB207" s="197">
        <f t="shared" si="73"/>
        <v>1</v>
      </c>
      <c r="BC207" s="198">
        <f t="shared" si="74"/>
        <v>1</v>
      </c>
      <c r="BD207" s="201">
        <f t="shared" si="75"/>
        <v>1.2032752192982454</v>
      </c>
      <c r="BE207" s="202">
        <v>1</v>
      </c>
      <c r="BF207" s="209">
        <v>1</v>
      </c>
      <c r="BG207" s="210">
        <v>1</v>
      </c>
      <c r="BH207" s="211">
        <v>1</v>
      </c>
      <c r="BI207" s="212">
        <v>1</v>
      </c>
      <c r="BJ207" s="225">
        <v>4.6041666666666661</v>
      </c>
      <c r="BK207" s="268">
        <v>5</v>
      </c>
      <c r="BL207" s="226" t="s">
        <v>49</v>
      </c>
      <c r="BM207" s="225">
        <v>4.7500000000000009</v>
      </c>
      <c r="BN207" s="201">
        <v>4.7500000000000009</v>
      </c>
      <c r="BO207" s="224" t="s">
        <v>20</v>
      </c>
      <c r="BP207" s="251">
        <f t="shared" si="76"/>
        <v>104.08188048245614</v>
      </c>
      <c r="BQ207" s="250">
        <f t="shared" si="77"/>
        <v>5</v>
      </c>
    </row>
    <row r="208" spans="1:69" ht="23.25">
      <c r="A208" s="133">
        <v>100911963</v>
      </c>
      <c r="B208" s="34">
        <v>12</v>
      </c>
      <c r="C208" s="35">
        <v>12</v>
      </c>
      <c r="D208" s="36">
        <f t="shared" si="87"/>
        <v>1</v>
      </c>
      <c r="E208" s="37">
        <v>0</v>
      </c>
      <c r="F208" s="38">
        <f t="shared" si="88"/>
        <v>0</v>
      </c>
      <c r="G208" s="37">
        <v>14.78</v>
      </c>
      <c r="H208" s="39">
        <f t="shared" si="89"/>
        <v>0.77789473684210519</v>
      </c>
      <c r="I208" s="64">
        <v>12</v>
      </c>
      <c r="J208" s="65">
        <f t="shared" si="90"/>
        <v>1</v>
      </c>
      <c r="K208" s="66">
        <v>0</v>
      </c>
      <c r="L208" s="67">
        <f t="shared" si="91"/>
        <v>0</v>
      </c>
      <c r="M208" s="68">
        <v>18</v>
      </c>
      <c r="N208" s="69">
        <f t="shared" si="92"/>
        <v>0.9</v>
      </c>
      <c r="O208" s="79">
        <v>12</v>
      </c>
      <c r="P208" s="80">
        <f t="shared" si="93"/>
        <v>1</v>
      </c>
      <c r="Q208" s="81">
        <v>0</v>
      </c>
      <c r="R208" s="82">
        <f t="shared" si="94"/>
        <v>0</v>
      </c>
      <c r="S208" s="81">
        <v>5.33</v>
      </c>
      <c r="T208" s="83">
        <f t="shared" si="95"/>
        <v>0.18379310344827587</v>
      </c>
      <c r="U208" s="151">
        <v>12</v>
      </c>
      <c r="V208" s="151">
        <v>12</v>
      </c>
      <c r="W208" s="152">
        <f t="shared" si="64"/>
        <v>1</v>
      </c>
      <c r="X208" s="149">
        <v>0</v>
      </c>
      <c r="Y208" s="149">
        <f t="shared" si="65"/>
        <v>0</v>
      </c>
      <c r="Z208" s="149">
        <v>23.63</v>
      </c>
      <c r="AA208" s="149">
        <f t="shared" si="66"/>
        <v>0.90884615384615386</v>
      </c>
      <c r="AB208" s="160">
        <v>11.5</v>
      </c>
      <c r="AC208" s="159">
        <f t="shared" si="67"/>
        <v>0.95833333333333337</v>
      </c>
      <c r="AD208" s="106">
        <v>0</v>
      </c>
      <c r="AE208" s="106">
        <f t="shared" si="68"/>
        <v>0</v>
      </c>
      <c r="AF208" s="106">
        <v>13.56</v>
      </c>
      <c r="AG208" s="106">
        <f t="shared" si="69"/>
        <v>0.71368421052631581</v>
      </c>
      <c r="AH208" s="180">
        <v>12</v>
      </c>
      <c r="AI208" s="181">
        <f t="shared" si="70"/>
        <v>1</v>
      </c>
      <c r="AJ208" s="184">
        <v>0</v>
      </c>
      <c r="AK208" s="184">
        <f t="shared" si="71"/>
        <v>0</v>
      </c>
      <c r="AL208" s="184">
        <v>0</v>
      </c>
      <c r="AM208" s="184">
        <f t="shared" si="72"/>
        <v>0</v>
      </c>
      <c r="AN208" s="96">
        <v>0</v>
      </c>
      <c r="AO208" s="97">
        <v>0.88800000000000012</v>
      </c>
      <c r="AP208" s="97">
        <v>0</v>
      </c>
      <c r="AQ208" s="97">
        <v>0.88200000000000001</v>
      </c>
      <c r="AR208" s="97">
        <v>0</v>
      </c>
      <c r="AS208" s="97">
        <v>0.87777777777777777</v>
      </c>
      <c r="AT208" s="97">
        <v>0</v>
      </c>
      <c r="AU208" s="97">
        <v>0.93285714285714294</v>
      </c>
      <c r="AV208" s="97">
        <v>0</v>
      </c>
      <c r="AW208" s="97">
        <v>0.97399999999999998</v>
      </c>
      <c r="AX208" s="97">
        <v>0</v>
      </c>
      <c r="AY208" s="97">
        <v>0</v>
      </c>
      <c r="AZ208" s="98">
        <v>0.69444444444444442</v>
      </c>
      <c r="BA208" s="98">
        <v>0</v>
      </c>
      <c r="BB208" s="197">
        <f t="shared" si="73"/>
        <v>0.69444444444444442</v>
      </c>
      <c r="BC208" s="198">
        <f t="shared" si="74"/>
        <v>0.99479166666666663</v>
      </c>
      <c r="BD208" s="201">
        <f t="shared" si="75"/>
        <v>0.94823224039689558</v>
      </c>
      <c r="BE208" s="202">
        <v>0.83333333333333326</v>
      </c>
      <c r="BF208" s="209">
        <v>1</v>
      </c>
      <c r="BG208" s="210"/>
      <c r="BH208" s="211">
        <v>1</v>
      </c>
      <c r="BI208" s="212">
        <v>1</v>
      </c>
      <c r="BJ208" s="225">
        <v>3.4583333333333335</v>
      </c>
      <c r="BK208" s="268">
        <v>3.9583333333333335</v>
      </c>
      <c r="BL208" s="226" t="s">
        <v>49</v>
      </c>
      <c r="BM208" s="225">
        <v>3.416666666666667</v>
      </c>
      <c r="BN208" s="201">
        <v>3.416666666666667</v>
      </c>
      <c r="BO208" s="224" t="s">
        <v>20</v>
      </c>
      <c r="BP208" s="251">
        <f t="shared" si="76"/>
        <v>81.903722676589055</v>
      </c>
      <c r="BQ208" s="250">
        <f t="shared" si="77"/>
        <v>3</v>
      </c>
    </row>
    <row r="209" spans="1:70" ht="23.25">
      <c r="A209" s="133">
        <v>100912742</v>
      </c>
      <c r="B209" s="34">
        <v>12</v>
      </c>
      <c r="C209" s="35">
        <v>12</v>
      </c>
      <c r="D209" s="36">
        <f t="shared" si="87"/>
        <v>1</v>
      </c>
      <c r="E209" s="37">
        <v>0</v>
      </c>
      <c r="F209" s="38">
        <f t="shared" si="88"/>
        <v>0</v>
      </c>
      <c r="G209" s="37">
        <v>17.329999999999998</v>
      </c>
      <c r="H209" s="39">
        <f t="shared" si="89"/>
        <v>0.91210526315789464</v>
      </c>
      <c r="I209" s="64">
        <v>12</v>
      </c>
      <c r="J209" s="65">
        <f t="shared" si="90"/>
        <v>1</v>
      </c>
      <c r="K209" s="66">
        <v>14.67</v>
      </c>
      <c r="L209" s="67">
        <f t="shared" si="91"/>
        <v>0.916875</v>
      </c>
      <c r="M209" s="68">
        <v>0</v>
      </c>
      <c r="N209" s="69">
        <f t="shared" si="92"/>
        <v>0</v>
      </c>
      <c r="O209" s="79">
        <v>12</v>
      </c>
      <c r="P209" s="80">
        <f t="shared" si="93"/>
        <v>1</v>
      </c>
      <c r="Q209" s="81">
        <v>16.5</v>
      </c>
      <c r="R209" s="82">
        <f t="shared" si="94"/>
        <v>0.97058823529411764</v>
      </c>
      <c r="S209" s="81">
        <v>0</v>
      </c>
      <c r="T209" s="83">
        <f t="shared" si="95"/>
        <v>0</v>
      </c>
      <c r="U209" s="151">
        <v>12</v>
      </c>
      <c r="V209" s="151">
        <v>12</v>
      </c>
      <c r="W209" s="152">
        <f t="shared" ref="W209:W212" si="96">SUM(U209:V209)/24</f>
        <v>1</v>
      </c>
      <c r="X209" s="149">
        <v>16.670000000000002</v>
      </c>
      <c r="Y209" s="149">
        <f t="shared" ref="Y209:Y212" si="97">X209/20</f>
        <v>0.83350000000000013</v>
      </c>
      <c r="Z209" s="149">
        <v>0</v>
      </c>
      <c r="AA209" s="149">
        <f t="shared" ref="AA209:AA212" si="98">Z209/26</f>
        <v>0</v>
      </c>
      <c r="AB209" s="160">
        <v>11.5</v>
      </c>
      <c r="AC209" s="159">
        <f t="shared" ref="AC209:AC212" si="99">SUM(AB209)/12</f>
        <v>0.95833333333333337</v>
      </c>
      <c r="AD209" s="106">
        <v>12.33</v>
      </c>
      <c r="AE209" s="106">
        <f t="shared" ref="AE209:AE212" si="100">AD209/14</f>
        <v>0.88071428571428567</v>
      </c>
      <c r="AF209" s="106">
        <v>0</v>
      </c>
      <c r="AG209" s="106">
        <f t="shared" ref="AG209:AG212" si="101">AF209/19</f>
        <v>0</v>
      </c>
      <c r="AH209" s="180">
        <v>12</v>
      </c>
      <c r="AI209" s="181">
        <f t="shared" ref="AI209:AI212" si="102">SUM(AH209)/12</f>
        <v>1</v>
      </c>
      <c r="AJ209" s="184">
        <v>11.33</v>
      </c>
      <c r="AK209" s="184">
        <f t="shared" ref="AK209:AK212" si="103">AJ209/13</f>
        <v>0.8715384615384616</v>
      </c>
      <c r="AL209" s="184">
        <v>0</v>
      </c>
      <c r="AM209" s="184">
        <f t="shared" ref="AM209:AM212" si="104">AL209/20</f>
        <v>0</v>
      </c>
      <c r="AN209" s="96">
        <v>0</v>
      </c>
      <c r="AO209" s="97">
        <v>0.86199999999999988</v>
      </c>
      <c r="AP209" s="97">
        <v>0.97499999999999998</v>
      </c>
      <c r="AQ209" s="97">
        <v>0</v>
      </c>
      <c r="AR209" s="97">
        <v>1</v>
      </c>
      <c r="AS209" s="97">
        <v>0</v>
      </c>
      <c r="AT209" s="97">
        <v>0.98599999999999999</v>
      </c>
      <c r="AU209" s="97">
        <v>0</v>
      </c>
      <c r="AV209" s="97">
        <v>0.97750000000000004</v>
      </c>
      <c r="AW209" s="97">
        <v>0</v>
      </c>
      <c r="AX209" s="97">
        <v>0.98499999999999999</v>
      </c>
      <c r="AY209" s="97">
        <v>0</v>
      </c>
      <c r="AZ209" s="98">
        <v>0.86111111111111116</v>
      </c>
      <c r="BA209" s="98">
        <v>0.11842105263157894</v>
      </c>
      <c r="BB209" s="197">
        <f t="shared" ref="BB209:BB212" si="105">IF((AZ209+BA209*1/3)&gt;1,1,AZ209+BA209*1/3)</f>
        <v>0.90058479532163749</v>
      </c>
      <c r="BC209" s="198">
        <f t="shared" ref="BC209:BC212" si="106">SUM(B209:C209,I209,O209,U209:V209,AB209,AH209)/(8*12)</f>
        <v>0.99479166666666663</v>
      </c>
      <c r="BD209" s="201">
        <f t="shared" ref="BD209:BD212" si="107">(((E209+BF209*4)/15+K209/16+(Q209+BG209*3)/20+X209/20+AD209/14+(AJ209+BH209*3+BI209*3)/19)/6)*3/4+(AN209+AR209+AP209+AT209+AV209+AX209)/(6)*1/4+((G209/19+M209/20+S209/29+Z209/26+AF209/19+AL209/20)/(6)*3/4+(AO209+AQ209+AS209+AU209+AW209+AY209)/(6)*1/4)*0.35/0.25</f>
        <v>1.0131552396616541</v>
      </c>
      <c r="BE209" s="202">
        <v>1</v>
      </c>
      <c r="BF209" s="209">
        <v>1</v>
      </c>
      <c r="BG209" s="210">
        <v>1</v>
      </c>
      <c r="BH209" s="211">
        <v>1</v>
      </c>
      <c r="BI209" s="212">
        <v>1</v>
      </c>
      <c r="BJ209" s="225">
        <v>4</v>
      </c>
      <c r="BK209" s="268">
        <v>5</v>
      </c>
      <c r="BL209" s="226" t="s">
        <v>47</v>
      </c>
      <c r="BM209" s="225">
        <v>3.65</v>
      </c>
      <c r="BN209" s="227">
        <v>4.1500000000000004</v>
      </c>
      <c r="BO209" s="224" t="s">
        <v>49</v>
      </c>
      <c r="BP209" s="251">
        <f t="shared" ref="BP209:BP212" si="108">IF(AND(BK209&gt;0,BN209&gt;0),15*BB209+10*BC209+25*BD209+10*BE209+40*AVERAGE(BK209,BN209)/5,"*")</f>
        <v>95.385569588032581</v>
      </c>
      <c r="BQ209" s="250">
        <f t="shared" ref="BQ209:BQ212" si="109">IF(BP209="*","*",IF(BP209&gt;=$AC$224,5,IF(BP209&gt;=$AC$225,4,IF(BP209&gt;=$AC$226,3,IF(BP209&gt;=$AC$227,2,IF(BP209&gt;=$AC$228,1,IF(BP209&gt;=0,0,"*")))))))</f>
        <v>5</v>
      </c>
    </row>
    <row r="210" spans="1:70" ht="15">
      <c r="A210" s="133">
        <v>100919156</v>
      </c>
      <c r="B210" s="34">
        <v>9.33</v>
      </c>
      <c r="C210" s="35">
        <v>12</v>
      </c>
      <c r="D210" s="36">
        <f t="shared" si="87"/>
        <v>0.88874999999999993</v>
      </c>
      <c r="E210" s="37">
        <v>8</v>
      </c>
      <c r="F210" s="38">
        <f t="shared" si="88"/>
        <v>0.72727272727272729</v>
      </c>
      <c r="G210" s="37">
        <v>0</v>
      </c>
      <c r="H210" s="39">
        <f t="shared" si="89"/>
        <v>0</v>
      </c>
      <c r="I210" s="64">
        <v>10.5</v>
      </c>
      <c r="J210" s="65">
        <f t="shared" si="90"/>
        <v>0.875</v>
      </c>
      <c r="K210" s="66">
        <v>11.33</v>
      </c>
      <c r="L210" s="67">
        <f t="shared" si="91"/>
        <v>0.708125</v>
      </c>
      <c r="M210" s="68">
        <v>0</v>
      </c>
      <c r="N210" s="69">
        <f t="shared" si="92"/>
        <v>0</v>
      </c>
      <c r="O210" s="79">
        <v>10.74</v>
      </c>
      <c r="P210" s="80">
        <f t="shared" si="93"/>
        <v>0.89500000000000002</v>
      </c>
      <c r="Q210" s="81">
        <v>8.5</v>
      </c>
      <c r="R210" s="82">
        <f t="shared" si="94"/>
        <v>0.5</v>
      </c>
      <c r="S210" s="81">
        <v>0</v>
      </c>
      <c r="T210" s="83">
        <f t="shared" si="95"/>
        <v>0</v>
      </c>
      <c r="U210" s="153">
        <v>9</v>
      </c>
      <c r="V210" s="153">
        <v>8.31</v>
      </c>
      <c r="W210" s="152">
        <f t="shared" si="96"/>
        <v>0.72125000000000006</v>
      </c>
      <c r="X210" s="149">
        <v>3.67</v>
      </c>
      <c r="Y210" s="149">
        <f t="shared" si="97"/>
        <v>0.1835</v>
      </c>
      <c r="Z210" s="149">
        <v>0</v>
      </c>
      <c r="AA210" s="149">
        <f t="shared" si="98"/>
        <v>0</v>
      </c>
      <c r="AB210" s="160">
        <v>6.8</v>
      </c>
      <c r="AC210" s="159">
        <f t="shared" si="99"/>
        <v>0.56666666666666665</v>
      </c>
      <c r="AD210" s="106">
        <v>4</v>
      </c>
      <c r="AE210" s="106">
        <f t="shared" si="100"/>
        <v>0.2857142857142857</v>
      </c>
      <c r="AF210" s="106">
        <v>0</v>
      </c>
      <c r="AG210" s="106">
        <f t="shared" si="101"/>
        <v>0</v>
      </c>
      <c r="AH210" s="180">
        <v>7.03</v>
      </c>
      <c r="AI210" s="181">
        <f t="shared" si="102"/>
        <v>0.58583333333333332</v>
      </c>
      <c r="AJ210" s="184">
        <v>4.5</v>
      </c>
      <c r="AK210" s="184">
        <f t="shared" si="103"/>
        <v>0.34615384615384615</v>
      </c>
      <c r="AL210" s="184">
        <v>0</v>
      </c>
      <c r="AM210" s="184">
        <f t="shared" si="104"/>
        <v>0</v>
      </c>
      <c r="AN210" s="96">
        <v>0.93500000000000005</v>
      </c>
      <c r="AO210" s="97">
        <v>0</v>
      </c>
      <c r="AP210" s="97">
        <v>0.88249999999999995</v>
      </c>
      <c r="AQ210" s="97">
        <v>0</v>
      </c>
      <c r="AR210" s="97">
        <v>0</v>
      </c>
      <c r="AS210" s="97">
        <v>0</v>
      </c>
      <c r="AT210" s="97">
        <v>0.99399999999999999</v>
      </c>
      <c r="AU210" s="97">
        <v>0</v>
      </c>
      <c r="AV210" s="97">
        <v>0.95499999999999996</v>
      </c>
      <c r="AW210" s="97">
        <v>0</v>
      </c>
      <c r="AX210" s="97">
        <v>1</v>
      </c>
      <c r="AY210" s="97">
        <v>0</v>
      </c>
      <c r="AZ210" s="98">
        <v>0.86111111111111116</v>
      </c>
      <c r="BA210" s="98">
        <v>1.3157894736842105E-2</v>
      </c>
      <c r="BB210" s="197">
        <f t="shared" si="105"/>
        <v>0.86549707602339188</v>
      </c>
      <c r="BC210" s="198">
        <f t="shared" si="106"/>
        <v>0.76781250000000012</v>
      </c>
      <c r="BD210" s="201">
        <f t="shared" si="107"/>
        <v>0.56797552474937341</v>
      </c>
      <c r="BE210" s="202">
        <v>0</v>
      </c>
      <c r="BF210" s="209">
        <v>1</v>
      </c>
      <c r="BG210" s="210"/>
      <c r="BH210" s="211">
        <v>1</v>
      </c>
      <c r="BI210" s="212">
        <v>1</v>
      </c>
      <c r="BJ210" s="225">
        <v>3.1666666666666665</v>
      </c>
      <c r="BK210" s="267">
        <v>3.1666666666666665</v>
      </c>
      <c r="BL210" s="226" t="s">
        <v>20</v>
      </c>
      <c r="BM210" s="225">
        <v>3</v>
      </c>
      <c r="BN210" s="201">
        <v>3</v>
      </c>
      <c r="BO210" s="224" t="s">
        <v>20</v>
      </c>
      <c r="BP210" s="251">
        <f t="shared" si="108"/>
        <v>59.526635925751876</v>
      </c>
      <c r="BQ210" s="250">
        <f t="shared" si="109"/>
        <v>2</v>
      </c>
    </row>
    <row r="211" spans="1:70" ht="15">
      <c r="A211" s="133">
        <v>100960642</v>
      </c>
      <c r="B211" s="34">
        <v>12</v>
      </c>
      <c r="C211" s="35">
        <v>12</v>
      </c>
      <c r="D211" s="36">
        <f t="shared" ref="D211:D212" si="110">SUM(B211:C211)/24</f>
        <v>1</v>
      </c>
      <c r="E211" s="37">
        <v>8.1300000000000008</v>
      </c>
      <c r="F211" s="38">
        <f t="shared" ref="F211:F212" si="111">E211/11</f>
        <v>0.73909090909090913</v>
      </c>
      <c r="G211" s="37">
        <v>0</v>
      </c>
      <c r="H211" s="39">
        <f t="shared" ref="H211:H212" si="112">G211/19</f>
        <v>0</v>
      </c>
      <c r="I211" s="64">
        <v>7.75</v>
      </c>
      <c r="J211" s="65">
        <f t="shared" ref="J211:J212" si="113">SUM(I211)/12</f>
        <v>0.64583333333333337</v>
      </c>
      <c r="K211" s="66">
        <v>0</v>
      </c>
      <c r="L211" s="67">
        <f t="shared" ref="L211:L212" si="114">K211/16</f>
        <v>0</v>
      </c>
      <c r="M211" s="68">
        <v>0</v>
      </c>
      <c r="N211" s="69">
        <f t="shared" ref="N211:N212" si="115">M211/20</f>
        <v>0</v>
      </c>
      <c r="O211" s="79">
        <v>11.45</v>
      </c>
      <c r="P211" s="80">
        <f t="shared" ref="P211:P212" si="116">SUM(O211)/12</f>
        <v>0.95416666666666661</v>
      </c>
      <c r="Q211" s="81">
        <v>12.67</v>
      </c>
      <c r="R211" s="82">
        <f t="shared" ref="R211:R212" si="117">Q211/17</f>
        <v>0.74529411764705877</v>
      </c>
      <c r="S211" s="81">
        <v>0</v>
      </c>
      <c r="T211" s="83">
        <f t="shared" ref="T211:T212" si="118">S211/29</f>
        <v>0</v>
      </c>
      <c r="U211" s="153">
        <v>10</v>
      </c>
      <c r="V211" s="153">
        <v>8.31</v>
      </c>
      <c r="W211" s="152">
        <f t="shared" si="96"/>
        <v>0.7629166666666668</v>
      </c>
      <c r="X211" s="149">
        <v>5.78</v>
      </c>
      <c r="Y211" s="149">
        <f t="shared" si="97"/>
        <v>0.28900000000000003</v>
      </c>
      <c r="Z211" s="149">
        <v>3.14</v>
      </c>
      <c r="AA211" s="149">
        <f t="shared" si="98"/>
        <v>0.12076923076923077</v>
      </c>
      <c r="AB211" s="160">
        <v>9.1999999999999993</v>
      </c>
      <c r="AC211" s="159">
        <f t="shared" si="99"/>
        <v>0.76666666666666661</v>
      </c>
      <c r="AD211" s="106">
        <v>9.44</v>
      </c>
      <c r="AE211" s="106">
        <f t="shared" si="100"/>
        <v>0.67428571428571427</v>
      </c>
      <c r="AF211" s="106">
        <v>0</v>
      </c>
      <c r="AG211" s="106">
        <f t="shared" si="101"/>
        <v>0</v>
      </c>
      <c r="AH211" s="180">
        <v>8.01</v>
      </c>
      <c r="AI211" s="181">
        <f t="shared" si="102"/>
        <v>0.66749999999999998</v>
      </c>
      <c r="AJ211" s="184">
        <v>12</v>
      </c>
      <c r="AK211" s="184">
        <f t="shared" si="103"/>
        <v>0.92307692307692313</v>
      </c>
      <c r="AL211" s="184">
        <v>0</v>
      </c>
      <c r="AM211" s="184">
        <f t="shared" si="104"/>
        <v>0</v>
      </c>
      <c r="AN211" s="96">
        <v>0</v>
      </c>
      <c r="AO211" s="97">
        <v>0</v>
      </c>
      <c r="AP211" s="97">
        <v>0</v>
      </c>
      <c r="AQ211" s="97">
        <v>0</v>
      </c>
      <c r="AR211" s="97">
        <v>0.97</v>
      </c>
      <c r="AS211" s="97">
        <v>0</v>
      </c>
      <c r="AT211" s="97">
        <v>0.96400000000000008</v>
      </c>
      <c r="AU211" s="97">
        <v>0.94285714285714284</v>
      </c>
      <c r="AV211" s="97">
        <v>0.90749999999999997</v>
      </c>
      <c r="AW211" s="97">
        <v>0</v>
      </c>
      <c r="AX211" s="97">
        <v>1</v>
      </c>
      <c r="AY211" s="97">
        <v>0</v>
      </c>
      <c r="AZ211" s="98">
        <v>1</v>
      </c>
      <c r="BA211" s="98">
        <v>5.2631578947368418E-2</v>
      </c>
      <c r="BB211" s="197">
        <f t="shared" si="105"/>
        <v>1</v>
      </c>
      <c r="BC211" s="198">
        <f t="shared" si="106"/>
        <v>0.82000000000000017</v>
      </c>
      <c r="BD211" s="201">
        <f t="shared" si="107"/>
        <v>0.67404971563524196</v>
      </c>
      <c r="BE211" s="202">
        <v>0.5</v>
      </c>
      <c r="BF211" s="209">
        <v>1</v>
      </c>
      <c r="BG211" s="210">
        <v>1</v>
      </c>
      <c r="BH211" s="211">
        <v>1</v>
      </c>
      <c r="BI211" s="212">
        <v>1</v>
      </c>
      <c r="BJ211" s="225">
        <v>3.75</v>
      </c>
      <c r="BK211" s="267">
        <v>3.75</v>
      </c>
      <c r="BL211" s="226" t="s">
        <v>20</v>
      </c>
      <c r="BM211" s="225">
        <v>3.7333333333333334</v>
      </c>
      <c r="BN211" s="201">
        <v>3.7333333333333334</v>
      </c>
      <c r="BO211" s="224" t="s">
        <v>20</v>
      </c>
      <c r="BP211" s="251">
        <f t="shared" si="108"/>
        <v>74.984576224214379</v>
      </c>
      <c r="BQ211" s="250">
        <f t="shared" si="109"/>
        <v>3</v>
      </c>
    </row>
    <row r="212" spans="1:70" ht="15">
      <c r="A212" s="135" t="s">
        <v>1</v>
      </c>
      <c r="B212" s="40">
        <v>12</v>
      </c>
      <c r="C212" s="41">
        <v>12</v>
      </c>
      <c r="D212" s="42">
        <f t="shared" si="110"/>
        <v>1</v>
      </c>
      <c r="E212" s="43">
        <v>0</v>
      </c>
      <c r="F212" s="44">
        <f t="shared" si="111"/>
        <v>0</v>
      </c>
      <c r="G212" s="43">
        <v>18.329999999999998</v>
      </c>
      <c r="H212" s="45">
        <f t="shared" si="112"/>
        <v>0.96473684210526311</v>
      </c>
      <c r="I212" s="70">
        <v>12</v>
      </c>
      <c r="J212" s="71">
        <f t="shared" si="113"/>
        <v>1</v>
      </c>
      <c r="K212" s="72">
        <v>0</v>
      </c>
      <c r="L212" s="73">
        <f t="shared" si="114"/>
        <v>0</v>
      </c>
      <c r="M212" s="74">
        <v>20</v>
      </c>
      <c r="N212" s="75">
        <f t="shared" si="115"/>
        <v>1</v>
      </c>
      <c r="O212" s="84">
        <v>11.34</v>
      </c>
      <c r="P212" s="85">
        <f t="shared" si="116"/>
        <v>0.94499999999999995</v>
      </c>
      <c r="Q212" s="86">
        <v>0</v>
      </c>
      <c r="R212" s="87">
        <f t="shared" si="117"/>
        <v>0</v>
      </c>
      <c r="S212" s="86">
        <v>29</v>
      </c>
      <c r="T212" s="88">
        <f t="shared" si="118"/>
        <v>1</v>
      </c>
      <c r="U212" s="154">
        <v>12</v>
      </c>
      <c r="V212" s="154">
        <v>12</v>
      </c>
      <c r="W212" s="155">
        <f t="shared" si="96"/>
        <v>1</v>
      </c>
      <c r="X212" s="150">
        <v>0</v>
      </c>
      <c r="Y212" s="150">
        <f t="shared" si="97"/>
        <v>0</v>
      </c>
      <c r="Z212" s="150">
        <v>25.67</v>
      </c>
      <c r="AA212" s="150">
        <f t="shared" si="98"/>
        <v>0.98730769230769233</v>
      </c>
      <c r="AB212" s="161">
        <v>11.6</v>
      </c>
      <c r="AC212" s="162">
        <f t="shared" si="99"/>
        <v>0.96666666666666667</v>
      </c>
      <c r="AD212" s="107">
        <v>0</v>
      </c>
      <c r="AE212" s="107">
        <f t="shared" si="100"/>
        <v>0</v>
      </c>
      <c r="AF212" s="107">
        <v>14.11</v>
      </c>
      <c r="AG212" s="107">
        <f t="shared" si="101"/>
        <v>0.74263157894736842</v>
      </c>
      <c r="AH212" s="182">
        <v>12</v>
      </c>
      <c r="AI212" s="183">
        <f t="shared" si="102"/>
        <v>1</v>
      </c>
      <c r="AJ212" s="185">
        <v>0</v>
      </c>
      <c r="AK212" s="184">
        <f t="shared" si="103"/>
        <v>0</v>
      </c>
      <c r="AL212" s="185">
        <v>0</v>
      </c>
      <c r="AM212" s="184">
        <f t="shared" si="104"/>
        <v>0</v>
      </c>
      <c r="AN212" s="99">
        <v>0</v>
      </c>
      <c r="AO212" s="100">
        <v>1</v>
      </c>
      <c r="AP212" s="100">
        <v>0</v>
      </c>
      <c r="AQ212" s="100">
        <v>0.96799999999999997</v>
      </c>
      <c r="AR212" s="100">
        <v>0</v>
      </c>
      <c r="AS212" s="100">
        <v>0.99111111111111105</v>
      </c>
      <c r="AT212" s="100">
        <v>0</v>
      </c>
      <c r="AU212" s="100">
        <v>1</v>
      </c>
      <c r="AV212" s="100">
        <v>0</v>
      </c>
      <c r="AW212" s="100">
        <v>0.90800000000000003</v>
      </c>
      <c r="AX212" s="100">
        <v>0</v>
      </c>
      <c r="AY212" s="100">
        <v>0</v>
      </c>
      <c r="AZ212" s="101">
        <v>1</v>
      </c>
      <c r="BA212" s="101">
        <v>1</v>
      </c>
      <c r="BB212" s="199">
        <f t="shared" si="105"/>
        <v>1</v>
      </c>
      <c r="BC212" s="200">
        <f t="shared" si="106"/>
        <v>0.98895833333333327</v>
      </c>
      <c r="BD212" s="203">
        <f t="shared" si="107"/>
        <v>1.1970401521967309</v>
      </c>
      <c r="BE212" s="204">
        <v>1</v>
      </c>
      <c r="BF212" s="213">
        <v>1</v>
      </c>
      <c r="BG212" s="214">
        <v>1</v>
      </c>
      <c r="BH212" s="215">
        <v>1</v>
      </c>
      <c r="BI212" s="216">
        <v>1</v>
      </c>
      <c r="BJ212" s="229">
        <v>5</v>
      </c>
      <c r="BK212" s="269">
        <v>5</v>
      </c>
      <c r="BL212" s="230"/>
      <c r="BM212" s="229">
        <v>4.916666666666667</v>
      </c>
      <c r="BN212" s="203">
        <v>4.916666666666667</v>
      </c>
      <c r="BO212" s="237" t="s">
        <v>20</v>
      </c>
      <c r="BP212" s="252">
        <f t="shared" si="108"/>
        <v>104.48225380491827</v>
      </c>
      <c r="BQ212" s="253">
        <f t="shared" si="109"/>
        <v>5</v>
      </c>
    </row>
    <row r="213" spans="1:70">
      <c r="BC213" s="103"/>
    </row>
    <row r="214" spans="1:70" ht="15">
      <c r="BQ214" s="254"/>
      <c r="BR214" s="255"/>
    </row>
    <row r="215" spans="1:70" ht="15">
      <c r="BQ215" s="254"/>
      <c r="BR215" s="255"/>
    </row>
    <row r="216" spans="1:70" ht="15">
      <c r="BQ216" s="254"/>
      <c r="BR216" s="255"/>
    </row>
    <row r="217" spans="1:70" ht="15">
      <c r="BQ217" s="254"/>
      <c r="BR217" s="255"/>
    </row>
    <row r="218" spans="1:70" ht="15">
      <c r="BQ218" s="254"/>
      <c r="BR218" s="255"/>
    </row>
    <row r="219" spans="1:70" ht="15">
      <c r="BQ219" s="254"/>
      <c r="BR219" s="255"/>
    </row>
    <row r="220" spans="1:70">
      <c r="BL220" s="126"/>
      <c r="BQ220" s="255"/>
      <c r="BR220" s="255"/>
    </row>
    <row r="221" spans="1:70">
      <c r="BQ221" s="255"/>
      <c r="BR221" s="255"/>
    </row>
    <row r="223" spans="1:70" ht="15">
      <c r="AB223" s="260" t="s">
        <v>64</v>
      </c>
      <c r="AC223" s="261"/>
    </row>
    <row r="224" spans="1:70" ht="15">
      <c r="AB224" s="258">
        <v>5</v>
      </c>
      <c r="AC224" s="259">
        <v>94.5</v>
      </c>
    </row>
    <row r="225" spans="28:29" ht="15">
      <c r="AB225" s="258">
        <v>4</v>
      </c>
      <c r="AC225" s="259">
        <v>84.5</v>
      </c>
    </row>
    <row r="226" spans="28:29" ht="15">
      <c r="AB226" s="258">
        <v>3</v>
      </c>
      <c r="AC226" s="259">
        <v>72.5</v>
      </c>
    </row>
    <row r="227" spans="28:29" ht="15">
      <c r="AB227" s="258">
        <v>2</v>
      </c>
      <c r="AC227" s="259">
        <v>59.5</v>
      </c>
    </row>
    <row r="228" spans="28:29" ht="15">
      <c r="AB228" s="258">
        <v>1</v>
      </c>
      <c r="AC228" s="259">
        <v>44.5</v>
      </c>
    </row>
    <row r="229" spans="28:29" ht="15">
      <c r="AB229" s="258">
        <v>0</v>
      </c>
      <c r="AC229" s="258" t="s">
        <v>65</v>
      </c>
    </row>
  </sheetData>
  <sortState xmlns:xlrd2="http://schemas.microsoft.com/office/spreadsheetml/2017/richdata2" ref="BL16:BL193">
    <sortCondition ref="BL16:BL193"/>
  </sortState>
  <mergeCells count="1">
    <mergeCell ref="AB223:AC223"/>
  </mergeCells>
  <pageMargins left="0.70866141732283472" right="0.70866141732283472" top="0.74803149606299213" bottom="0.74803149606299213" header="0.31496062992125984" footer="0.31496062992125984"/>
  <pageSetup paperSize="9" scale="2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0 E A A B Q S w M E F A A C A A g A B V Z a W F / 0 z p G l A A A A 9 g A A A B I A H A B D b 2 5 m a W c v U G F j a 2 F n Z S 5 4 b W w g o h g A K K A U A A A A A A A A A A A A A A A A A A A A A A A A A A A A h Y 9 N C s I w G E S v U r J v / t x I + Z o u B E G w I A j i N q R p G 2 x T a V L T u 7 n w S F 7 B i l b d u Z w 3 b z F z v 9 4 g G 9 s m u u j e m c 6 m i G G K I m 1 V V x h b p W j w Z b x E m Y C d V C d Z 6 W i S r U t G V 6 S o 9 v 6 c E B J C w G G B u 7 4 i n F J G j v l 2 r 2 r d S v S R z X 8 5 N t Z 5 a Z V G A g 6 v M Y J j x i n m n G M K Z I a Q G / s V + L T 3 2 f 5 A W A 2 N H 3 o t S h O v N 0 D m C O T 9 Q T w A U E s D B B Q A A g A I A A V W W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F V l p Y y R Z Q 5 k Y B A A B f A w A A E w A c A E Z v c m 1 1 b G F z L 1 N l Y 3 R p b 2 4 x L m 0 g o h g A K K A U A A A A A A A A A A A A A A A A A A A A A A A A A A A A d Z L N a 8 M g F M D v g f w P k l 1 a S E O 0 H / s o O Y y k O 2 6 M p o c x d 7 D p W y s 1 W t S U l d L / f Y 4 w y m D P g / p + 7 6 H v J z p o v D S a L P u V z u M o j t x O W N i Q r R U b W B u z Z 6 Q g C n w c k T C W p r M N B F K 6 Y 1 a Z p m t B + 8 G T V J C V R v s Q u E F S P v C V A + v 4 Q V g v t G L 8 R U N l 5 R H I i D w K 5 Q 1 Z 6 R B Z J / 2 J B 6 B C D + Y A v n O 8 X l T V G 2 c 5 G 4 / C N O F 1 p 8 z e g e f X f r L G H Z N h + l 6 B k q 3 0 Y I s k T V J S G t W 1 2 h W M p m S h G 7 O R e l v M p n k e 4 t f O e F j 6 k 4 L i u s 2 e j Y a P Y d q b 3 S T l T u h t M K 9 P B 0 i C Y i 3 W o a i 2 Q r t P Y 9 v + / J + k G / T P k J 7 P S U 9 p u N + H D P H w 5 S 8 p + e U M 4 W O E T x A + R f g M 4 b c I v 0 P 4 P c J p j i U w Y 4 o p U 8 y Z Y t I U s 6 a Y N s W 8 K S Z O M X O G m b O / 5 p d h H E n 9 7 x e a f w N Q S w E C L Q A U A A I A C A A F V l p Y X / T O k a U A A A D 2 A A A A E g A A A A A A A A A A A A A A A A A A A A A A Q 2 9 u Z m l n L 1 B h Y 2 t h Z 2 U u e G 1 s U E s B A i 0 A F A A C A A g A B V Z a W A / K 6 a u k A A A A 6 Q A A A B M A A A A A A A A A A A A A A A A A 8 Q A A A F t D b 2 5 0 Z W 5 0 X 1 R 5 c G V z X S 5 4 b W x Q S w E C L Q A U A A I A C A A F V l p Y y R Z Q 5 k Y B A A B f A w A A E w A A A A A A A A A A A A A A A A D i A Q A A R m 9 y b X V s Y X M v U 2 V j d G l v b j E u b V B L B Q Y A A A A A A w A D A M I A A A B 1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G E w A A A A A A A G Q T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h Z G V i b 2 9 r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5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N l Q w O D o 0 N z o z M y 4 2 N T I x N j Q w W i I g L z 4 8 R W 5 0 c n k g V H l w Z T 0 i R m l s b E N v b H V t b l R 5 c G V z I i B W Y W x 1 Z T 0 i c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h Z G V i b 2 9 r M i 9 B d X R v U m V t b 3 Z l Z E N v b H V t b n M x L n t D b 2 x 1 b W 4 x L D B 9 J n F 1 b 3 Q 7 L C Z x d W 9 0 O 1 N l Y 3 R p b 2 4 x L 2 d y Y W R l Y m 9 v a z I v Q X V 0 b 1 J l b W 9 2 Z W R D b 2 x 1 b W 5 z M S 5 7 Q 2 9 s d W 1 u M i w x f S Z x d W 9 0 O y w m c X V v d D t T Z W N 0 a W 9 u M S 9 n c m F k Z W J v b 2 s y L 0 F 1 d G 9 S Z W 1 v d m V k Q 2 9 s d W 1 u c z E u e 0 N v b H V t b j M s M n 0 m c X V v d D s s J n F 1 b 3 Q 7 U 2 V j d G l v b j E v Z 3 J h Z G V i b 2 9 r M i 9 B d X R v U m V t b 3 Z l Z E N v b H V t b n M x L n t D b 2 x 1 b W 4 0 L D N 9 J n F 1 b 3 Q 7 L C Z x d W 9 0 O 1 N l Y 3 R p b 2 4 x L 2 d y Y W R l Y m 9 v a z I v Q X V 0 b 1 J l b W 9 2 Z W R D b 2 x 1 b W 5 z M S 5 7 Q 2 9 s d W 1 u N S w 0 f S Z x d W 9 0 O y w m c X V v d D t T Z W N 0 a W 9 u M S 9 n c m F k Z W J v b 2 s y L 0 F 1 d G 9 S Z W 1 v d m V k Q 2 9 s d W 1 u c z E u e 0 N v b H V t b j Y s N X 0 m c X V v d D s s J n F 1 b 3 Q 7 U 2 V j d G l v b j E v Z 3 J h Z G V i b 2 9 r M i 9 B d X R v U m V t b 3 Z l Z E N v b H V t b n M x L n t D b 2 x 1 b W 4 3 L D Z 9 J n F 1 b 3 Q 7 L C Z x d W 9 0 O 1 N l Y 3 R p b 2 4 x L 2 d y Y W R l Y m 9 v a z I v Q X V 0 b 1 J l b W 9 2 Z W R D b 2 x 1 b W 5 z M S 5 7 Q 2 9 s d W 1 u O C w 3 f S Z x d W 9 0 O y w m c X V v d D t T Z W N 0 a W 9 u M S 9 n c m F k Z W J v b 2 s y L 0 F 1 d G 9 S Z W 1 v d m V k Q 2 9 s d W 1 u c z E u e 0 N v b H V t b j k s O H 0 m c X V v d D s s J n F 1 b 3 Q 7 U 2 V j d G l v b j E v Z 3 J h Z G V i b 2 9 r M i 9 B d X R v U m V t b 3 Z l Z E N v b H V t b n M x L n t D b 2 x 1 b W 4 x M C w 5 f S Z x d W 9 0 O y w m c X V v d D t T Z W N 0 a W 9 u M S 9 n c m F k Z W J v b 2 s y L 0 F 1 d G 9 S Z W 1 v d m V k Q 2 9 s d W 1 u c z E u e 0 N v b H V t b j E x L D E w f S Z x d W 9 0 O y w m c X V v d D t T Z W N 0 a W 9 u M S 9 n c m F k Z W J v b 2 s y L 0 F 1 d G 9 S Z W 1 v d m V k Q 2 9 s d W 1 u c z E u e 0 N v b H V t b j E y L D E x f S Z x d W 9 0 O y w m c X V v d D t T Z W N 0 a W 9 u M S 9 n c m F k Z W J v b 2 s y L 0 F 1 d G 9 S Z W 1 v d m V k Q 2 9 s d W 1 u c z E u e 0 N v b H V t b j E z L D E y f S Z x d W 9 0 O y w m c X V v d D t T Z W N 0 a W 9 u M S 9 n c m F k Z W J v b 2 s y L 0 F 1 d G 9 S Z W 1 v d m V k Q 2 9 s d W 1 u c z E u e 0 N v b H V t b j E 0 L D E z f S Z x d W 9 0 O y w m c X V v d D t T Z W N 0 a W 9 u M S 9 n c m F k Z W J v b 2 s y L 0 F 1 d G 9 S Z W 1 v d m V k Q 2 9 s d W 1 u c z E u e 0 N v b H V t b j E 1 L D E 0 f S Z x d W 9 0 O y w m c X V v d D t T Z W N 0 a W 9 u M S 9 n c m F k Z W J v b 2 s y L 0 F 1 d G 9 S Z W 1 v d m V k Q 2 9 s d W 1 u c z E u e 0 N v b H V t b j E 2 L D E 1 f S Z x d W 9 0 O y w m c X V v d D t T Z W N 0 a W 9 u M S 9 n c m F k Z W J v b 2 s y L 0 F 1 d G 9 S Z W 1 v d m V k Q 2 9 s d W 1 u c z E u e 0 N v b H V t b j E 3 L D E 2 f S Z x d W 9 0 O y w m c X V v d D t T Z W N 0 a W 9 u M S 9 n c m F k Z W J v b 2 s y L 0 F 1 d G 9 S Z W 1 v d m V k Q 2 9 s d W 1 u c z E u e 0 N v b H V t b j E 4 L D E 3 f S Z x d W 9 0 O y w m c X V v d D t T Z W N 0 a W 9 u M S 9 n c m F k Z W J v b 2 s y L 0 F 1 d G 9 S Z W 1 v d m V k Q 2 9 s d W 1 u c z E u e 0 N v b H V t b j E 5 L D E 4 f S Z x d W 9 0 O y w m c X V v d D t T Z W N 0 a W 9 u M S 9 n c m F k Z W J v b 2 s y L 0 F 1 d G 9 S Z W 1 v d m V k Q 2 9 s d W 1 u c z E u e 0 N v b H V t b j I w L D E 5 f S Z x d W 9 0 O y w m c X V v d D t T Z W N 0 a W 9 u M S 9 n c m F k Z W J v b 2 s y L 0 F 1 d G 9 S Z W 1 v d m V k Q 2 9 s d W 1 u c z E u e 0 N v b H V t b j I x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Z 3 J h Z G V i b 2 9 r M i 9 B d X R v U m V t b 3 Z l Z E N v b H V t b n M x L n t D b 2 x 1 b W 4 x L D B 9 J n F 1 b 3 Q 7 L C Z x d W 9 0 O 1 N l Y 3 R p b 2 4 x L 2 d y Y W R l Y m 9 v a z I v Q X V 0 b 1 J l b W 9 2 Z W R D b 2 x 1 b W 5 z M S 5 7 Q 2 9 s d W 1 u M i w x f S Z x d W 9 0 O y w m c X V v d D t T Z W N 0 a W 9 u M S 9 n c m F k Z W J v b 2 s y L 0 F 1 d G 9 S Z W 1 v d m V k Q 2 9 s d W 1 u c z E u e 0 N v b H V t b j M s M n 0 m c X V v d D s s J n F 1 b 3 Q 7 U 2 V j d G l v b j E v Z 3 J h Z G V i b 2 9 r M i 9 B d X R v U m V t b 3 Z l Z E N v b H V t b n M x L n t D b 2 x 1 b W 4 0 L D N 9 J n F 1 b 3 Q 7 L C Z x d W 9 0 O 1 N l Y 3 R p b 2 4 x L 2 d y Y W R l Y m 9 v a z I v Q X V 0 b 1 J l b W 9 2 Z W R D b 2 x 1 b W 5 z M S 5 7 Q 2 9 s d W 1 u N S w 0 f S Z x d W 9 0 O y w m c X V v d D t T Z W N 0 a W 9 u M S 9 n c m F k Z W J v b 2 s y L 0 F 1 d G 9 S Z W 1 v d m V k Q 2 9 s d W 1 u c z E u e 0 N v b H V t b j Y s N X 0 m c X V v d D s s J n F 1 b 3 Q 7 U 2 V j d G l v b j E v Z 3 J h Z G V i b 2 9 r M i 9 B d X R v U m V t b 3 Z l Z E N v b H V t b n M x L n t D b 2 x 1 b W 4 3 L D Z 9 J n F 1 b 3 Q 7 L C Z x d W 9 0 O 1 N l Y 3 R p b 2 4 x L 2 d y Y W R l Y m 9 v a z I v Q X V 0 b 1 J l b W 9 2 Z W R D b 2 x 1 b W 5 z M S 5 7 Q 2 9 s d W 1 u O C w 3 f S Z x d W 9 0 O y w m c X V v d D t T Z W N 0 a W 9 u M S 9 n c m F k Z W J v b 2 s y L 0 F 1 d G 9 S Z W 1 v d m V k Q 2 9 s d W 1 u c z E u e 0 N v b H V t b j k s O H 0 m c X V v d D s s J n F 1 b 3 Q 7 U 2 V j d G l v b j E v Z 3 J h Z G V i b 2 9 r M i 9 B d X R v U m V t b 3 Z l Z E N v b H V t b n M x L n t D b 2 x 1 b W 4 x M C w 5 f S Z x d W 9 0 O y w m c X V v d D t T Z W N 0 a W 9 u M S 9 n c m F k Z W J v b 2 s y L 0 F 1 d G 9 S Z W 1 v d m V k Q 2 9 s d W 1 u c z E u e 0 N v b H V t b j E x L D E w f S Z x d W 9 0 O y w m c X V v d D t T Z W N 0 a W 9 u M S 9 n c m F k Z W J v b 2 s y L 0 F 1 d G 9 S Z W 1 v d m V k Q 2 9 s d W 1 u c z E u e 0 N v b H V t b j E y L D E x f S Z x d W 9 0 O y w m c X V v d D t T Z W N 0 a W 9 u M S 9 n c m F k Z W J v b 2 s y L 0 F 1 d G 9 S Z W 1 v d m V k Q 2 9 s d W 1 u c z E u e 0 N v b H V t b j E z L D E y f S Z x d W 9 0 O y w m c X V v d D t T Z W N 0 a W 9 u M S 9 n c m F k Z W J v b 2 s y L 0 F 1 d G 9 S Z W 1 v d m V k Q 2 9 s d W 1 u c z E u e 0 N v b H V t b j E 0 L D E z f S Z x d W 9 0 O y w m c X V v d D t T Z W N 0 a W 9 u M S 9 n c m F k Z W J v b 2 s y L 0 F 1 d G 9 S Z W 1 v d m V k Q 2 9 s d W 1 u c z E u e 0 N v b H V t b j E 1 L D E 0 f S Z x d W 9 0 O y w m c X V v d D t T Z W N 0 a W 9 u M S 9 n c m F k Z W J v b 2 s y L 0 F 1 d G 9 S Z W 1 v d m V k Q 2 9 s d W 1 u c z E u e 0 N v b H V t b j E 2 L D E 1 f S Z x d W 9 0 O y w m c X V v d D t T Z W N 0 a W 9 u M S 9 n c m F k Z W J v b 2 s y L 0 F 1 d G 9 S Z W 1 v d m V k Q 2 9 s d W 1 u c z E u e 0 N v b H V t b j E 3 L D E 2 f S Z x d W 9 0 O y w m c X V v d D t T Z W N 0 a W 9 u M S 9 n c m F k Z W J v b 2 s y L 0 F 1 d G 9 S Z W 1 v d m V k Q 2 9 s d W 1 u c z E u e 0 N v b H V t b j E 4 L D E 3 f S Z x d W 9 0 O y w m c X V v d D t T Z W N 0 a W 9 u M S 9 n c m F k Z W J v b 2 s y L 0 F 1 d G 9 S Z W 1 v d m V k Q 2 9 s d W 1 u c z E u e 0 N v b H V t b j E 5 L D E 4 f S Z x d W 9 0 O y w m c X V v d D t T Z W N 0 a W 9 u M S 9 n c m F k Z W J v b 2 s y L 0 F 1 d G 9 S Z W 1 v d m V k Q 2 9 s d W 1 u c z E u e 0 N v b H V t b j I w L D E 5 f S Z x d W 9 0 O y w m c X V v d D t T Z W N 0 a W 9 u M S 9 n c m F k Z W J v b 2 s y L 0 F 1 d G 9 S Z W 1 v d m V k Q 2 9 s d W 1 u c z E u e 0 N v b H V t b j I x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3 J h Z G V i b 2 9 r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F k Z W J v b 2 s y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J h E I G I P z l K l X I + f u b u 7 O E A A A A A A g A A A A A A A 2 Y A A M A A A A A Q A A A A 3 H n A j q t d R b 1 U l 6 h G 8 J Q O Q A A A A A A E g A A A o A A A A B A A A A B g g B o + W 4 v H I t 9 T w T I v 3 j t i U A A A A B D C V I N q n m c v V j A H R G 1 Y + C v O k 5 W T 0 R f s q e l 9 Z r a l A H l T y 1 l s i 5 w M T 8 h 3 7 H P e W q v j h Y h S Q B 6 s f E + 4 d l R R G B A k I G l q U C p H 9 c A T M Z X B J 2 8 Y P 9 8 s F A A A A E H e 8 l y y h 5 T z p a g c J Q l y w Z e z e 2 5 p < / D a t a M a s h u p > 
</file>

<file path=customXml/itemProps1.xml><?xml version="1.0" encoding="utf-8"?>
<ds:datastoreItem xmlns:ds="http://schemas.openxmlformats.org/officeDocument/2006/customXml" ds:itemID="{4D58E94C-EDBD-4A47-9D0C-DE90BD043C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  Partanen</dc:creator>
  <cp:lastModifiedBy>Partanen Lauri</cp:lastModifiedBy>
  <cp:lastPrinted>2023-12-08T12:34:38Z</cp:lastPrinted>
  <dcterms:created xsi:type="dcterms:W3CDTF">2023-12-08T12:40:41Z</dcterms:created>
  <dcterms:modified xsi:type="dcterms:W3CDTF">2024-03-14T14:08:21Z</dcterms:modified>
</cp:coreProperties>
</file>