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altofi-my.sharepoint.com/personal/lauri_partanen_aalto_fi/Documents/Aallon opetus/QMS/2023_2024/Results/"/>
    </mc:Choice>
  </mc:AlternateContent>
  <xr:revisionPtr revIDLastSave="0" documentId="13_ncr:4000b_{1F47B7FA-A6F8-47FF-B468-6358260BC5AE}" xr6:coauthVersionLast="47" xr6:coauthVersionMax="47" xr10:uidLastSave="{00000000-0000-0000-0000-000000000000}"/>
  <bookViews>
    <workbookView xWindow="-38520" yWindow="-2070" windowWidth="38640" windowHeight="21240"/>
  </bookViews>
  <sheets>
    <sheet name="Grades" sheetId="1" r:id="rId1"/>
  </sheet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19" i="1" l="1"/>
  <c r="V19" i="1"/>
  <c r="S19" i="1"/>
  <c r="L19" i="1"/>
  <c r="F19" i="1"/>
  <c r="W30" i="1"/>
  <c r="V30" i="1"/>
  <c r="S30" i="1"/>
  <c r="L30" i="1"/>
  <c r="F30" i="1"/>
  <c r="W15" i="1"/>
  <c r="V15" i="1"/>
  <c r="S15" i="1"/>
  <c r="L15" i="1"/>
  <c r="F15" i="1"/>
  <c r="W18" i="1"/>
  <c r="V18" i="1"/>
  <c r="S18" i="1"/>
  <c r="L18" i="1"/>
  <c r="F18" i="1"/>
  <c r="W27" i="1"/>
  <c r="V27" i="1"/>
  <c r="S27" i="1"/>
  <c r="L27" i="1"/>
  <c r="F27" i="1"/>
  <c r="W20" i="1"/>
  <c r="V20" i="1"/>
  <c r="AC20" i="1" s="1"/>
  <c r="S20" i="1"/>
  <c r="L20" i="1"/>
  <c r="F20" i="1"/>
  <c r="W13" i="1"/>
  <c r="V13" i="1"/>
  <c r="S13" i="1"/>
  <c r="L13" i="1"/>
  <c r="F13" i="1"/>
  <c r="W12" i="1"/>
  <c r="V12" i="1"/>
  <c r="S12" i="1"/>
  <c r="L12" i="1"/>
  <c r="F12" i="1"/>
  <c r="W25" i="1"/>
  <c r="V25" i="1"/>
  <c r="S25" i="1"/>
  <c r="L25" i="1"/>
  <c r="F25" i="1"/>
  <c r="W24" i="1"/>
  <c r="V24" i="1"/>
  <c r="S24" i="1"/>
  <c r="L24" i="1"/>
  <c r="F24" i="1"/>
  <c r="W11" i="1"/>
  <c r="V11" i="1"/>
  <c r="S11" i="1"/>
  <c r="L11" i="1"/>
  <c r="F11" i="1"/>
  <c r="W26" i="1"/>
  <c r="V26" i="1"/>
  <c r="S26" i="1"/>
  <c r="L26" i="1"/>
  <c r="F26" i="1"/>
  <c r="W29" i="1"/>
  <c r="V29" i="1"/>
  <c r="S29" i="1"/>
  <c r="L29" i="1"/>
  <c r="F29" i="1"/>
  <c r="W21" i="1"/>
  <c r="V21" i="1"/>
  <c r="AC21" i="1" s="1"/>
  <c r="S21" i="1"/>
  <c r="L21" i="1"/>
  <c r="F21" i="1"/>
  <c r="W28" i="1"/>
  <c r="V28" i="1"/>
  <c r="S28" i="1"/>
  <c r="L28" i="1"/>
  <c r="F28" i="1"/>
  <c r="W16" i="1"/>
  <c r="V16" i="1"/>
  <c r="S16" i="1"/>
  <c r="L16" i="1"/>
  <c r="F16" i="1"/>
  <c r="W23" i="1"/>
  <c r="V23" i="1"/>
  <c r="S23" i="1"/>
  <c r="L23" i="1"/>
  <c r="F23" i="1"/>
  <c r="W14" i="1"/>
  <c r="V14" i="1"/>
  <c r="S14" i="1"/>
  <c r="L14" i="1"/>
  <c r="F14" i="1"/>
  <c r="W22" i="1"/>
  <c r="V22" i="1"/>
  <c r="S22" i="1"/>
  <c r="L22" i="1"/>
  <c r="F22" i="1"/>
  <c r="W17" i="1"/>
  <c r="V17" i="1"/>
  <c r="S17" i="1"/>
  <c r="L17" i="1"/>
  <c r="F17" i="1"/>
  <c r="AC14" i="1" l="1"/>
  <c r="AC24" i="1"/>
  <c r="AC30" i="1"/>
  <c r="AC17" i="1"/>
  <c r="AC26" i="1"/>
  <c r="AC18" i="1"/>
  <c r="AC16" i="1"/>
  <c r="AC29" i="1"/>
  <c r="AC27" i="1"/>
  <c r="AC12" i="1"/>
  <c r="AC25" i="1"/>
  <c r="AC19" i="1"/>
  <c r="AC28" i="1"/>
  <c r="AC13" i="1"/>
  <c r="AC22" i="1"/>
  <c r="AC11" i="1"/>
  <c r="AC15" i="1"/>
  <c r="AC23" i="1"/>
</calcChain>
</file>

<file path=xl/sharedStrings.xml><?xml version="1.0" encoding="utf-8"?>
<sst xmlns="http://schemas.openxmlformats.org/spreadsheetml/2006/main" count="72" uniqueCount="62">
  <si>
    <t>Fundamentals (FUN)</t>
  </si>
  <si>
    <t>Atomic systems (ATO)</t>
  </si>
  <si>
    <t>Molecular systems (MOL)</t>
  </si>
  <si>
    <t>Student</t>
  </si>
  <si>
    <t>Reading exercises</t>
  </si>
  <si>
    <t>Problems</t>
  </si>
  <si>
    <t>Totals</t>
  </si>
  <si>
    <t>Conceptual test</t>
  </si>
  <si>
    <t>number</t>
  </si>
  <si>
    <t>Exercise 1</t>
  </si>
  <si>
    <t>Exercise 2</t>
  </si>
  <si>
    <t>Exercise 3</t>
  </si>
  <si>
    <t>Exercise 4</t>
  </si>
  <si>
    <t>Sum</t>
  </si>
  <si>
    <t>Set 1</t>
  </si>
  <si>
    <t>Exercise 5</t>
  </si>
  <si>
    <t>Exercise 6</t>
  </si>
  <si>
    <t>Exercise 7</t>
  </si>
  <si>
    <t>Exercise 8</t>
  </si>
  <si>
    <t>Set 2</t>
  </si>
  <si>
    <t>Set 3</t>
  </si>
  <si>
    <t>Exercise 9</t>
  </si>
  <si>
    <t>Exercise 10</t>
  </si>
  <si>
    <t>Exercise 11</t>
  </si>
  <si>
    <t>Exercise 12</t>
  </si>
  <si>
    <t>Set 4</t>
  </si>
  <si>
    <t>Set 5</t>
  </si>
  <si>
    <t>Exercise %</t>
  </si>
  <si>
    <t>Problem %</t>
  </si>
  <si>
    <t>Beginning</t>
  </si>
  <si>
    <t>End</t>
  </si>
  <si>
    <t>Maximum</t>
  </si>
  <si>
    <t>-</t>
  </si>
  <si>
    <t>Grade thresholds</t>
  </si>
  <si>
    <t>Grade thresholds (Exam)</t>
  </si>
  <si>
    <t>Self-assessment missing</t>
  </si>
  <si>
    <t>Self-</t>
  </si>
  <si>
    <t>assessment</t>
  </si>
  <si>
    <t>Optional</t>
  </si>
  <si>
    <t>exam</t>
  </si>
  <si>
    <t xml:space="preserve">Optional </t>
  </si>
  <si>
    <t>project</t>
  </si>
  <si>
    <t>I downgraded you assessment of the fundamentals. It now seems to be more in line with the obtained points and your justification</t>
  </si>
  <si>
    <t>I increased your assessment of the fundamentals to be more in line with the points you received.</t>
  </si>
  <si>
    <t>Excellently done self-assessment. However, in light of the points I think you we're a bit too harsh on yourself. To reflect this I increased the assessment of both FUN and ATO.</t>
  </si>
  <si>
    <t>I downgraded your assessment of the first week to better reflect the obtained points</t>
  </si>
  <si>
    <t>You judged yourself way too harshly when it came to the Reading in advance -category: You got full points from all the reading exercises. I corrected your assessment for this.</t>
  </si>
  <si>
    <t>In light of the points accrued I downgraded your assessment for MOL.</t>
  </si>
  <si>
    <t>I downgraded your assessment of the ATO systems in light of the problem points received.</t>
  </si>
  <si>
    <t>I think you assessed yourself too critically for the first FUN section. I increased your score to better match the points.</t>
  </si>
  <si>
    <t>The scores you gave yourself were in stark constrast with the marks you received both from the reading exercises and the problems. I increased your score in every category except the MOL one. I think you clearly underestimated your learning :)</t>
  </si>
  <si>
    <t>Excellently done self-assessment. I feel you graded yourself too harhsly for ATO in light of the points you received. I increased your rating for this category.</t>
  </si>
  <si>
    <t>I think you were far too harsh on yourself in some of your assessment. Regardless, I modified the score for the FUN category to better reflect your exercise and problem points.</t>
  </si>
  <si>
    <t xml:space="preserve">Total </t>
  </si>
  <si>
    <t>points</t>
  </si>
  <si>
    <t xml:space="preserve">Best </t>
  </si>
  <si>
    <t>Grade*</t>
  </si>
  <si>
    <t xml:space="preserve">Teacher's </t>
  </si>
  <si>
    <t>self-assessment</t>
  </si>
  <si>
    <t>feedback</t>
  </si>
  <si>
    <t>QMS final results 2023-2024:</t>
  </si>
  <si>
    <t>Lauri Partanen 6.11.2023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</si>
</sst>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3">
    <font>
      <sz val="11"/>
      <color rgb="FF000000"/>
      <name val="Arial Unicode MS"/>
    </font>
    <font>
      <b/>
      <i/>
      <sz val="16"/>
      <color rgb="FF000000"/>
      <name val="Arial Unicode MS"/>
    </font>
    <font>
      <b/>
      <i/>
      <u/>
      <sz val="11"/>
      <color rgb="FF000000"/>
      <name val="Arial Unicode MS"/>
    </font>
    <font>
      <b/>
      <sz val="11"/>
      <color rgb="FF000000"/>
      <name val="Liberation Sans"/>
      <family val="2"/>
    </font>
    <font>
      <sz val="11"/>
      <color rgb="FF000000"/>
      <name val="Liberation Sans"/>
      <family val="2"/>
    </font>
    <font>
      <b/>
      <sz val="11"/>
      <color theme="1"/>
      <name val="Liberation Sans"/>
      <family val="2"/>
    </font>
    <font>
      <sz val="8"/>
      <color rgb="FF000000"/>
      <name val="Liberation Sans"/>
      <family val="2"/>
    </font>
    <font>
      <sz val="11"/>
      <color rgb="FFFF0000"/>
      <name val="Liberation Sans"/>
      <family val="2"/>
    </font>
    <font>
      <sz val="8"/>
      <color rgb="FFFF0000"/>
      <name val="Liberation Sans"/>
      <family val="2"/>
    </font>
    <font>
      <b/>
      <sz val="12"/>
      <color rgb="FF000000"/>
      <name val="Liberation Sans"/>
      <family val="2"/>
    </font>
    <font>
      <b/>
      <sz val="9"/>
      <color theme="1"/>
      <name val="Liberation Sans"/>
      <family val="2"/>
    </font>
    <font>
      <sz val="9"/>
      <color theme="1"/>
      <name val="Liberation Sans"/>
      <family val="2"/>
    </font>
    <font>
      <sz val="18"/>
      <color theme="1"/>
      <name val="Calibri"/>
      <family val="2"/>
      <scheme val="minor"/>
    </font>
  </fonts>
  <fills count="31">
    <fill>
      <patternFill patternType="none"/>
    </fill>
    <fill>
      <patternFill patternType="gray125"/>
    </fill>
    <fill>
      <patternFill patternType="solid">
        <fgColor rgb="FFE7E6E6"/>
        <bgColor rgb="FFE7E6E6"/>
      </patternFill>
    </fill>
    <fill>
      <patternFill patternType="solid">
        <fgColor rgb="FFFFD966"/>
        <bgColor rgb="FFFFD966"/>
      </patternFill>
    </fill>
    <fill>
      <patternFill patternType="solid">
        <fgColor rgb="FFA9D08E"/>
        <bgColor rgb="FFA9D08E"/>
      </patternFill>
    </fill>
    <fill>
      <patternFill patternType="solid">
        <fgColor rgb="FFF4B084"/>
        <bgColor rgb="FFF4B084"/>
      </patternFill>
    </fill>
    <fill>
      <patternFill patternType="solid">
        <fgColor rgb="FF9BC2E6"/>
        <bgColor rgb="FF9BC2E6"/>
      </patternFill>
    </fill>
    <fill>
      <patternFill patternType="solid">
        <fgColor rgb="FFFFF2CC"/>
        <bgColor rgb="FFFFF2CC"/>
      </patternFill>
    </fill>
    <fill>
      <patternFill patternType="solid">
        <fgColor rgb="FFFFE699"/>
        <bgColor rgb="FFFFE699"/>
      </patternFill>
    </fill>
    <fill>
      <patternFill patternType="solid">
        <fgColor rgb="FFE2EFDA"/>
        <bgColor rgb="FFE2EFDA"/>
      </patternFill>
    </fill>
    <fill>
      <patternFill patternType="solid">
        <fgColor rgb="FFC6E0B4"/>
        <bgColor rgb="FFC6E0B4"/>
      </patternFill>
    </fill>
    <fill>
      <patternFill patternType="solid">
        <fgColor rgb="FFFCE4D6"/>
        <bgColor rgb="FFFCE4D6"/>
      </patternFill>
    </fill>
    <fill>
      <patternFill patternType="solid">
        <fgColor rgb="FFF8CBAD"/>
        <bgColor rgb="FFF8CBAD"/>
      </patternFill>
    </fill>
    <fill>
      <patternFill patternType="solid">
        <fgColor rgb="FFBDD7EE"/>
        <bgColor rgb="FFBDD7EE"/>
      </patternFill>
    </fill>
    <fill>
      <patternFill patternType="solid">
        <fgColor rgb="FFDDEBF7"/>
        <bgColor rgb="FFDDEBF7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39997558519241921"/>
        <bgColor rgb="FF9BC2E6"/>
      </patternFill>
    </fill>
    <fill>
      <patternFill patternType="solid">
        <fgColor theme="6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1" fillId="0" borderId="0" applyNumberFormat="0" applyBorder="0" applyProtection="0">
      <alignment horizontal="center"/>
    </xf>
    <xf numFmtId="0" fontId="1" fillId="0" borderId="0" applyNumberFormat="0" applyBorder="0" applyProtection="0">
      <alignment horizontal="center" textRotation="90"/>
    </xf>
    <xf numFmtId="0" fontId="2" fillId="0" borderId="0" applyNumberFormat="0" applyBorder="0" applyProtection="0"/>
    <xf numFmtId="0" fontId="2" fillId="0" borderId="0" applyNumberFormat="0" applyBorder="0" applyProtection="0"/>
  </cellStyleXfs>
  <cellXfs count="129">
    <xf numFmtId="0" fontId="0" fillId="0" borderId="0" xfId="0"/>
    <xf numFmtId="0" fontId="3" fillId="2" borderId="1" xfId="0" applyFont="1" applyFill="1" applyBorder="1"/>
    <xf numFmtId="0" fontId="3" fillId="3" borderId="2" xfId="0" applyFont="1" applyFill="1" applyBorder="1"/>
    <xf numFmtId="0" fontId="3" fillId="3" borderId="3" xfId="0" applyFont="1" applyFill="1" applyBorder="1"/>
    <xf numFmtId="0" fontId="3" fillId="4" borderId="2" xfId="0" applyFont="1" applyFill="1" applyBorder="1"/>
    <xf numFmtId="0" fontId="3" fillId="4" borderId="3" xfId="0" applyFont="1" applyFill="1" applyBorder="1"/>
    <xf numFmtId="0" fontId="3" fillId="5" borderId="2" xfId="0" applyFont="1" applyFill="1" applyBorder="1"/>
    <xf numFmtId="0" fontId="3" fillId="5" borderId="3" xfId="0" applyFont="1" applyFill="1" applyBorder="1"/>
    <xf numFmtId="0" fontId="3" fillId="6" borderId="0" xfId="0" applyFont="1" applyFill="1"/>
    <xf numFmtId="0" fontId="3" fillId="2" borderId="6" xfId="0" applyFont="1" applyFill="1" applyBorder="1"/>
    <xf numFmtId="0" fontId="3" fillId="3" borderId="7" xfId="0" applyFont="1" applyFill="1" applyBorder="1"/>
    <xf numFmtId="0" fontId="3" fillId="3" borderId="0" xfId="0" applyFont="1" applyFill="1"/>
    <xf numFmtId="0" fontId="3" fillId="3" borderId="5" xfId="0" applyFont="1" applyFill="1" applyBorder="1"/>
    <xf numFmtId="0" fontId="3" fillId="4" borderId="7" xfId="0" applyFont="1" applyFill="1" applyBorder="1"/>
    <xf numFmtId="0" fontId="3" fillId="4" borderId="0" xfId="0" applyFont="1" applyFill="1"/>
    <xf numFmtId="0" fontId="3" fillId="5" borderId="0" xfId="0" applyFont="1" applyFill="1"/>
    <xf numFmtId="0" fontId="3" fillId="4" borderId="5" xfId="0" applyFont="1" applyFill="1" applyBorder="1"/>
    <xf numFmtId="0" fontId="3" fillId="5" borderId="7" xfId="0" applyFont="1" applyFill="1" applyBorder="1"/>
    <xf numFmtId="0" fontId="3" fillId="5" borderId="5" xfId="0" applyFont="1" applyFill="1" applyBorder="1"/>
    <xf numFmtId="0" fontId="3" fillId="6" borderId="0" xfId="0" applyFont="1" applyFill="1" applyBorder="1"/>
    <xf numFmtId="0" fontId="3" fillId="29" borderId="0" xfId="0" applyFont="1" applyFill="1" applyBorder="1"/>
    <xf numFmtId="0" fontId="4" fillId="3" borderId="4" xfId="0" applyFont="1" applyFill="1" applyBorder="1"/>
    <xf numFmtId="0" fontId="4" fillId="4" borderId="3" xfId="0" applyFont="1" applyFill="1" applyBorder="1"/>
    <xf numFmtId="0" fontId="4" fillId="4" borderId="4" xfId="0" applyFont="1" applyFill="1" applyBorder="1"/>
    <xf numFmtId="0" fontId="4" fillId="5" borderId="3" xfId="0" applyFont="1" applyFill="1" applyBorder="1"/>
    <xf numFmtId="0" fontId="4" fillId="5" borderId="4" xfId="0" applyFont="1" applyFill="1" applyBorder="1"/>
    <xf numFmtId="0" fontId="5" fillId="28" borderId="18" xfId="0" applyFont="1" applyFill="1" applyBorder="1"/>
    <xf numFmtId="0" fontId="4" fillId="0" borderId="0" xfId="0" applyFont="1"/>
    <xf numFmtId="0" fontId="4" fillId="4" borderId="0" xfId="0" applyFont="1" applyFill="1"/>
    <xf numFmtId="0" fontId="4" fillId="4" borderId="5" xfId="0" applyFont="1" applyFill="1" applyBorder="1"/>
    <xf numFmtId="0" fontId="4" fillId="5" borderId="7" xfId="0" applyFont="1" applyFill="1" applyBorder="1"/>
    <xf numFmtId="0" fontId="4" fillId="5" borderId="0" xfId="0" applyFont="1" applyFill="1"/>
    <xf numFmtId="0" fontId="4" fillId="5" borderId="5" xfId="0" applyFont="1" applyFill="1" applyBorder="1"/>
    <xf numFmtId="0" fontId="5" fillId="28" borderId="13" xfId="0" applyFont="1" applyFill="1" applyBorder="1"/>
    <xf numFmtId="0" fontId="4" fillId="17" borderId="13" xfId="0" applyFont="1" applyFill="1" applyBorder="1"/>
    <xf numFmtId="0" fontId="3" fillId="28" borderId="14" xfId="0" applyFont="1" applyFill="1" applyBorder="1"/>
    <xf numFmtId="0" fontId="3" fillId="2" borderId="8" xfId="0" applyFont="1" applyFill="1" applyBorder="1"/>
    <xf numFmtId="0" fontId="3" fillId="7" borderId="9" xfId="0" applyFont="1" applyFill="1" applyBorder="1"/>
    <xf numFmtId="0" fontId="3" fillId="7" borderId="10" xfId="0" applyFont="1" applyFill="1" applyBorder="1"/>
    <xf numFmtId="0" fontId="3" fillId="8" borderId="10" xfId="0" applyFont="1" applyFill="1" applyBorder="1"/>
    <xf numFmtId="0" fontId="3" fillId="3" borderId="11" xfId="0" applyFont="1" applyFill="1" applyBorder="1"/>
    <xf numFmtId="0" fontId="3" fillId="9" borderId="9" xfId="0" applyFont="1" applyFill="1" applyBorder="1"/>
    <xf numFmtId="0" fontId="3" fillId="9" borderId="10" xfId="0" applyFont="1" applyFill="1" applyBorder="1"/>
    <xf numFmtId="0" fontId="3" fillId="10" borderId="10" xfId="0" applyFont="1" applyFill="1" applyBorder="1"/>
    <xf numFmtId="0" fontId="3" fillId="4" borderId="10" xfId="0" applyFont="1" applyFill="1" applyBorder="1"/>
    <xf numFmtId="0" fontId="3" fillId="4" borderId="11" xfId="0" applyFont="1" applyFill="1" applyBorder="1"/>
    <xf numFmtId="0" fontId="3" fillId="11" borderId="9" xfId="0" applyFont="1" applyFill="1" applyBorder="1"/>
    <xf numFmtId="0" fontId="3" fillId="11" borderId="10" xfId="0" applyFont="1" applyFill="1" applyBorder="1"/>
    <xf numFmtId="0" fontId="3" fillId="12" borderId="10" xfId="0" applyFont="1" applyFill="1" applyBorder="1"/>
    <xf numFmtId="0" fontId="3" fillId="5" borderId="10" xfId="0" applyFont="1" applyFill="1" applyBorder="1"/>
    <xf numFmtId="0" fontId="3" fillId="5" borderId="11" xfId="0" applyFont="1" applyFill="1" applyBorder="1"/>
    <xf numFmtId="164" fontId="3" fillId="13" borderId="9" xfId="0" applyNumberFormat="1" applyFont="1" applyFill="1" applyBorder="1"/>
    <xf numFmtId="164" fontId="3" fillId="6" borderId="10" xfId="0" applyNumberFormat="1" applyFont="1" applyFill="1" applyBorder="1"/>
    <xf numFmtId="0" fontId="3" fillId="14" borderId="10" xfId="0" applyFont="1" applyFill="1" applyBorder="1"/>
    <xf numFmtId="0" fontId="3" fillId="17" borderId="21" xfId="0" applyFont="1" applyFill="1" applyBorder="1"/>
    <xf numFmtId="0" fontId="3" fillId="17" borderId="15" xfId="0" applyFont="1" applyFill="1" applyBorder="1"/>
    <xf numFmtId="0" fontId="3" fillId="30" borderId="15" xfId="0" applyFont="1" applyFill="1" applyBorder="1"/>
    <xf numFmtId="0" fontId="5" fillId="28" borderId="22" xfId="0" applyFont="1" applyFill="1" applyBorder="1"/>
    <xf numFmtId="0" fontId="6" fillId="17" borderId="22" xfId="0" applyFont="1" applyFill="1" applyBorder="1" applyAlignment="1">
      <alignment wrapText="1"/>
    </xf>
    <xf numFmtId="0" fontId="4" fillId="2" borderId="6" xfId="0" applyNumberFormat="1" applyFont="1" applyFill="1" applyBorder="1"/>
    <xf numFmtId="164" fontId="4" fillId="7" borderId="7" xfId="0" applyNumberFormat="1" applyFont="1" applyFill="1" applyBorder="1"/>
    <xf numFmtId="164" fontId="4" fillId="7" borderId="0" xfId="0" applyNumberFormat="1" applyFont="1" applyFill="1"/>
    <xf numFmtId="164" fontId="4" fillId="8" borderId="0" xfId="0" applyNumberFormat="1" applyFont="1" applyFill="1"/>
    <xf numFmtId="164" fontId="4" fillId="3" borderId="5" xfId="0" applyNumberFormat="1" applyFont="1" applyFill="1" applyBorder="1"/>
    <xf numFmtId="164" fontId="4" fillId="9" borderId="7" xfId="0" applyNumberFormat="1" applyFont="1" applyFill="1" applyBorder="1"/>
    <xf numFmtId="164" fontId="4" fillId="9" borderId="0" xfId="0" applyNumberFormat="1" applyFont="1" applyFill="1"/>
    <xf numFmtId="164" fontId="4" fillId="10" borderId="0" xfId="0" applyNumberFormat="1" applyFont="1" applyFill="1"/>
    <xf numFmtId="164" fontId="4" fillId="4" borderId="0" xfId="0" applyNumberFormat="1" applyFont="1" applyFill="1"/>
    <xf numFmtId="164" fontId="4" fillId="4" borderId="5" xfId="0" applyNumberFormat="1" applyFont="1" applyFill="1" applyBorder="1"/>
    <xf numFmtId="164" fontId="4" fillId="11" borderId="7" xfId="0" applyNumberFormat="1" applyFont="1" applyFill="1" applyBorder="1"/>
    <xf numFmtId="164" fontId="4" fillId="11" borderId="0" xfId="0" applyNumberFormat="1" applyFont="1" applyFill="1"/>
    <xf numFmtId="164" fontId="4" fillId="12" borderId="0" xfId="0" applyNumberFormat="1" applyFont="1" applyFill="1"/>
    <xf numFmtId="164" fontId="3" fillId="13" borderId="7" xfId="0" applyNumberFormat="1" applyFont="1" applyFill="1" applyBorder="1"/>
    <xf numFmtId="164" fontId="3" fillId="6" borderId="0" xfId="0" applyNumberFormat="1" applyFont="1" applyFill="1"/>
    <xf numFmtId="0" fontId="4" fillId="14" borderId="0" xfId="0" applyFont="1" applyFill="1"/>
    <xf numFmtId="0" fontId="4" fillId="14" borderId="0" xfId="0" applyFont="1" applyFill="1" applyBorder="1"/>
    <xf numFmtId="0" fontId="4" fillId="17" borderId="19" xfId="0" applyFont="1" applyFill="1" applyBorder="1"/>
    <xf numFmtId="0" fontId="4" fillId="17" borderId="0" xfId="0" applyFont="1" applyFill="1" applyBorder="1"/>
    <xf numFmtId="164" fontId="4" fillId="30" borderId="0" xfId="0" applyNumberFormat="1" applyFont="1" applyFill="1" applyBorder="1"/>
    <xf numFmtId="0" fontId="8" fillId="17" borderId="13" xfId="0" applyFont="1" applyFill="1" applyBorder="1" applyAlignment="1">
      <alignment wrapText="1"/>
    </xf>
    <xf numFmtId="0" fontId="3" fillId="28" borderId="13" xfId="0" applyFont="1" applyFill="1" applyBorder="1"/>
    <xf numFmtId="164" fontId="4" fillId="7" borderId="0" xfId="0" applyNumberFormat="1" applyFont="1" applyFill="1" applyBorder="1"/>
    <xf numFmtId="164" fontId="4" fillId="8" borderId="0" xfId="0" applyNumberFormat="1" applyFont="1" applyFill="1" applyBorder="1"/>
    <xf numFmtId="164" fontId="4" fillId="9" borderId="0" xfId="0" applyNumberFormat="1" applyFont="1" applyFill="1" applyBorder="1"/>
    <xf numFmtId="164" fontId="4" fillId="10" borderId="0" xfId="0" applyNumberFormat="1" applyFont="1" applyFill="1" applyBorder="1"/>
    <xf numFmtId="164" fontId="4" fillId="4" borderId="0" xfId="0" applyNumberFormat="1" applyFont="1" applyFill="1" applyBorder="1"/>
    <xf numFmtId="164" fontId="4" fillId="11" borderId="0" xfId="0" applyNumberFormat="1" applyFont="1" applyFill="1" applyBorder="1"/>
    <xf numFmtId="164" fontId="4" fillId="12" borderId="0" xfId="0" applyNumberFormat="1" applyFont="1" applyFill="1" applyBorder="1"/>
    <xf numFmtId="0" fontId="4" fillId="5" borderId="0" xfId="0" applyFont="1" applyFill="1" applyBorder="1"/>
    <xf numFmtId="164" fontId="3" fillId="6" borderId="0" xfId="0" applyNumberFormat="1" applyFont="1" applyFill="1" applyBorder="1"/>
    <xf numFmtId="164" fontId="4" fillId="3" borderId="13" xfId="0" applyNumberFormat="1" applyFont="1" applyFill="1" applyBorder="1"/>
    <xf numFmtId="164" fontId="4" fillId="4" borderId="13" xfId="0" applyNumberFormat="1" applyFont="1" applyFill="1" applyBorder="1"/>
    <xf numFmtId="0" fontId="4" fillId="5" borderId="13" xfId="0" applyFont="1" applyFill="1" applyBorder="1"/>
    <xf numFmtId="164" fontId="3" fillId="13" borderId="0" xfId="0" applyNumberFormat="1" applyFont="1" applyFill="1" applyBorder="1"/>
    <xf numFmtId="0" fontId="4" fillId="17" borderId="14" xfId="0" applyFont="1" applyFill="1" applyBorder="1"/>
    <xf numFmtId="0" fontId="4" fillId="15" borderId="12" xfId="0" applyFont="1" applyFill="1" applyBorder="1"/>
    <xf numFmtId="0" fontId="4" fillId="18" borderId="12" xfId="0" applyFont="1" applyFill="1" applyBorder="1"/>
    <xf numFmtId="0" fontId="4" fillId="19" borderId="14" xfId="0" applyFont="1" applyFill="1" applyBorder="1"/>
    <xf numFmtId="0" fontId="4" fillId="20" borderId="12" xfId="0" applyFont="1" applyFill="1" applyBorder="1"/>
    <xf numFmtId="0" fontId="4" fillId="21" borderId="12" xfId="0" applyFont="1" applyFill="1" applyBorder="1"/>
    <xf numFmtId="0" fontId="4" fillId="16" borderId="12" xfId="0" applyFont="1" applyFill="1" applyBorder="1"/>
    <xf numFmtId="0" fontId="4" fillId="16" borderId="14" xfId="0" applyFont="1" applyFill="1" applyBorder="1"/>
    <xf numFmtId="0" fontId="4" fillId="22" borderId="12" xfId="0" applyFont="1" applyFill="1" applyBorder="1"/>
    <xf numFmtId="0" fontId="4" fillId="23" borderId="12" xfId="0" applyFont="1" applyFill="1" applyBorder="1"/>
    <xf numFmtId="0" fontId="4" fillId="24" borderId="12" xfId="0" applyFont="1" applyFill="1" applyBorder="1"/>
    <xf numFmtId="0" fontId="4" fillId="24" borderId="14" xfId="0" applyFont="1" applyFill="1" applyBorder="1"/>
    <xf numFmtId="0" fontId="4" fillId="25" borderId="12" xfId="0" applyFont="1" applyFill="1" applyBorder="1"/>
    <xf numFmtId="0" fontId="4" fillId="26" borderId="12" xfId="0" applyFont="1" applyFill="1" applyBorder="1"/>
    <xf numFmtId="0" fontId="4" fillId="27" borderId="12" xfId="0" applyFont="1" applyFill="1" applyBorder="1"/>
    <xf numFmtId="0" fontId="4" fillId="17" borderId="20" xfId="0" applyFont="1" applyFill="1" applyBorder="1"/>
    <xf numFmtId="0" fontId="4" fillId="17" borderId="12" xfId="0" applyFont="1" applyFill="1" applyBorder="1"/>
    <xf numFmtId="0" fontId="4" fillId="30" borderId="12" xfId="0" applyFont="1" applyFill="1" applyBorder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1" fillId="0" borderId="0" xfId="0" quotePrefix="1" applyFont="1"/>
    <xf numFmtId="2" fontId="7" fillId="30" borderId="0" xfId="0" applyNumberFormat="1" applyFont="1" applyFill="1" applyBorder="1"/>
    <xf numFmtId="2" fontId="4" fillId="30" borderId="0" xfId="0" applyNumberFormat="1" applyFont="1" applyFill="1" applyBorder="1"/>
    <xf numFmtId="2" fontId="4" fillId="30" borderId="12" xfId="0" applyNumberFormat="1" applyFont="1" applyFill="1" applyBorder="1"/>
    <xf numFmtId="0" fontId="3" fillId="28" borderId="16" xfId="0" applyFont="1" applyFill="1" applyBorder="1"/>
    <xf numFmtId="0" fontId="3" fillId="28" borderId="17" xfId="0" applyFont="1" applyFill="1" applyBorder="1"/>
    <xf numFmtId="0" fontId="3" fillId="29" borderId="19" xfId="0" applyFont="1" applyFill="1" applyBorder="1"/>
    <xf numFmtId="0" fontId="3" fillId="28" borderId="0" xfId="0" applyFont="1" applyFill="1" applyBorder="1"/>
    <xf numFmtId="0" fontId="3" fillId="28" borderId="20" xfId="0" applyFont="1" applyFill="1" applyBorder="1"/>
    <xf numFmtId="0" fontId="3" fillId="28" borderId="12" xfId="0" applyFont="1" applyFill="1" applyBorder="1"/>
    <xf numFmtId="0" fontId="3" fillId="28" borderId="18" xfId="0" applyFont="1" applyFill="1" applyBorder="1"/>
    <xf numFmtId="0" fontId="12" fillId="0" borderId="0" xfId="0" applyFont="1"/>
    <xf numFmtId="0" fontId="4" fillId="2" borderId="24" xfId="0" applyNumberFormat="1" applyFont="1" applyFill="1" applyBorder="1"/>
    <xf numFmtId="0" fontId="4" fillId="17" borderId="23" xfId="0" applyFont="1" applyFill="1" applyBorder="1"/>
  </cellXfs>
  <cellStyles count="5">
    <cellStyle name="Heading" xfId="1"/>
    <cellStyle name="Heading1" xfId="2"/>
    <cellStyle name="Normal" xfId="0" builtinId="0" customBuiltin="1"/>
    <cellStyle name="Result" xfId="3"/>
    <cellStyle name="Result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42"/>
  <sheetViews>
    <sheetView tabSelected="1" topLeftCell="C1" workbookViewId="0">
      <selection activeCell="AD3" sqref="AD3"/>
    </sheetView>
  </sheetViews>
  <sheetFormatPr defaultRowHeight="14.25"/>
  <cols>
    <col min="1" max="25" width="10.625" style="27" customWidth="1"/>
    <col min="26" max="26" width="11.375" style="27" customWidth="1"/>
    <col min="27" max="27" width="9" style="27"/>
    <col min="28" max="28" width="11.375" style="27" customWidth="1"/>
    <col min="29" max="30" width="9" style="27"/>
    <col min="31" max="31" width="27.125" style="27" customWidth="1"/>
    <col min="32" max="16384" width="9" style="27"/>
  </cols>
  <sheetData>
    <row r="1" spans="1:31" ht="23.25">
      <c r="A1" s="126" t="s">
        <v>60</v>
      </c>
    </row>
    <row r="2" spans="1:31">
      <c r="A2" t="s">
        <v>61</v>
      </c>
    </row>
    <row r="7" spans="1:31">
      <c r="A7" s="1"/>
      <c r="B7" s="2" t="s">
        <v>0</v>
      </c>
      <c r="C7" s="3"/>
      <c r="D7" s="3"/>
      <c r="E7" s="3"/>
      <c r="F7" s="3"/>
      <c r="G7" s="21"/>
      <c r="H7" s="4" t="s">
        <v>1</v>
      </c>
      <c r="I7" s="5"/>
      <c r="J7" s="5"/>
      <c r="K7" s="5"/>
      <c r="L7" s="22"/>
      <c r="M7" s="22"/>
      <c r="N7" s="23"/>
      <c r="O7" s="6" t="s">
        <v>2</v>
      </c>
      <c r="P7" s="24"/>
      <c r="Q7" s="24"/>
      <c r="R7" s="24"/>
      <c r="S7" s="24"/>
      <c r="T7" s="7"/>
      <c r="U7" s="25"/>
      <c r="V7" s="8"/>
      <c r="W7" s="8"/>
      <c r="X7" s="8"/>
      <c r="Y7" s="19"/>
      <c r="Z7" s="119" t="s">
        <v>38</v>
      </c>
      <c r="AA7" s="120" t="s">
        <v>40</v>
      </c>
      <c r="AB7" s="120" t="s">
        <v>36</v>
      </c>
      <c r="AC7" s="120" t="s">
        <v>53</v>
      </c>
      <c r="AD7" s="26" t="s">
        <v>55</v>
      </c>
      <c r="AE7" s="125" t="s">
        <v>57</v>
      </c>
    </row>
    <row r="8" spans="1:31">
      <c r="A8" s="9" t="s">
        <v>3</v>
      </c>
      <c r="B8" s="10" t="s">
        <v>4</v>
      </c>
      <c r="C8" s="11"/>
      <c r="D8" s="11"/>
      <c r="E8" s="11"/>
      <c r="F8" s="11"/>
      <c r="G8" s="12" t="s">
        <v>5</v>
      </c>
      <c r="H8" s="13"/>
      <c r="I8" s="14"/>
      <c r="J8" s="14"/>
      <c r="K8" s="14"/>
      <c r="L8" s="28"/>
      <c r="M8" s="14" t="s">
        <v>5</v>
      </c>
      <c r="N8" s="29"/>
      <c r="O8" s="30"/>
      <c r="P8" s="31"/>
      <c r="Q8" s="31"/>
      <c r="R8" s="31"/>
      <c r="S8" s="31"/>
      <c r="T8" s="15" t="s">
        <v>5</v>
      </c>
      <c r="U8" s="32"/>
      <c r="V8" s="8" t="s">
        <v>6</v>
      </c>
      <c r="W8" s="8"/>
      <c r="X8" s="8" t="s">
        <v>7</v>
      </c>
      <c r="Y8" s="19"/>
      <c r="Z8" s="121" t="s">
        <v>39</v>
      </c>
      <c r="AA8" s="20" t="s">
        <v>41</v>
      </c>
      <c r="AB8" s="122" t="s">
        <v>37</v>
      </c>
      <c r="AC8" s="20" t="s">
        <v>54</v>
      </c>
      <c r="AD8" s="33" t="s">
        <v>56</v>
      </c>
      <c r="AE8" s="80" t="s">
        <v>58</v>
      </c>
    </row>
    <row r="9" spans="1:31">
      <c r="A9" s="9" t="s">
        <v>8</v>
      </c>
      <c r="B9" s="10" t="s">
        <v>9</v>
      </c>
      <c r="C9" s="11" t="s">
        <v>10</v>
      </c>
      <c r="D9" s="11" t="s">
        <v>11</v>
      </c>
      <c r="E9" s="11" t="s">
        <v>12</v>
      </c>
      <c r="F9" s="11" t="s">
        <v>13</v>
      </c>
      <c r="G9" s="12" t="s">
        <v>14</v>
      </c>
      <c r="H9" s="13" t="s">
        <v>15</v>
      </c>
      <c r="I9" s="14" t="s">
        <v>16</v>
      </c>
      <c r="J9" s="14" t="s">
        <v>17</v>
      </c>
      <c r="K9" s="14" t="s">
        <v>18</v>
      </c>
      <c r="L9" s="14" t="s">
        <v>13</v>
      </c>
      <c r="M9" s="14" t="s">
        <v>19</v>
      </c>
      <c r="N9" s="16" t="s">
        <v>20</v>
      </c>
      <c r="O9" s="17" t="s">
        <v>21</v>
      </c>
      <c r="P9" s="15" t="s">
        <v>22</v>
      </c>
      <c r="Q9" s="15" t="s">
        <v>23</v>
      </c>
      <c r="R9" s="15" t="s">
        <v>24</v>
      </c>
      <c r="S9" s="15"/>
      <c r="T9" s="15" t="s">
        <v>25</v>
      </c>
      <c r="U9" s="18" t="s">
        <v>26</v>
      </c>
      <c r="V9" s="8" t="s">
        <v>27</v>
      </c>
      <c r="W9" s="8" t="s">
        <v>28</v>
      </c>
      <c r="X9" s="8" t="s">
        <v>29</v>
      </c>
      <c r="Y9" s="19" t="s">
        <v>30</v>
      </c>
      <c r="Z9" s="123"/>
      <c r="AA9" s="124"/>
      <c r="AB9" s="124"/>
      <c r="AC9" s="124"/>
      <c r="AD9" s="35"/>
      <c r="AE9" s="80" t="s">
        <v>59</v>
      </c>
    </row>
    <row r="10" spans="1:31">
      <c r="A10" s="36" t="s">
        <v>31</v>
      </c>
      <c r="B10" s="37">
        <v>10</v>
      </c>
      <c r="C10" s="38">
        <v>10</v>
      </c>
      <c r="D10" s="38">
        <v>10</v>
      </c>
      <c r="E10" s="38">
        <v>10</v>
      </c>
      <c r="F10" s="39">
        <v>40</v>
      </c>
      <c r="G10" s="40">
        <v>24</v>
      </c>
      <c r="H10" s="41">
        <v>10</v>
      </c>
      <c r="I10" s="42">
        <v>10</v>
      </c>
      <c r="J10" s="42">
        <v>10</v>
      </c>
      <c r="K10" s="42">
        <v>10</v>
      </c>
      <c r="L10" s="43">
        <v>40</v>
      </c>
      <c r="M10" s="44">
        <v>23</v>
      </c>
      <c r="N10" s="45">
        <v>23</v>
      </c>
      <c r="O10" s="46">
        <v>10</v>
      </c>
      <c r="P10" s="47">
        <v>10</v>
      </c>
      <c r="Q10" s="47">
        <v>10</v>
      </c>
      <c r="R10" s="47">
        <v>10</v>
      </c>
      <c r="S10" s="48" t="s">
        <v>13</v>
      </c>
      <c r="T10" s="49">
        <v>24</v>
      </c>
      <c r="U10" s="50">
        <v>21</v>
      </c>
      <c r="V10" s="51">
        <v>100</v>
      </c>
      <c r="W10" s="52">
        <v>100</v>
      </c>
      <c r="X10" s="53">
        <v>10</v>
      </c>
      <c r="Y10" s="53">
        <v>10</v>
      </c>
      <c r="Z10" s="54">
        <v>30</v>
      </c>
      <c r="AA10" s="55">
        <v>1</v>
      </c>
      <c r="AB10" s="56">
        <v>5</v>
      </c>
      <c r="AC10" s="56">
        <v>100</v>
      </c>
      <c r="AD10" s="57">
        <v>5</v>
      </c>
      <c r="AE10" s="58"/>
    </row>
    <row r="11" spans="1:31" ht="42.75">
      <c r="A11" s="59">
        <v>305941</v>
      </c>
      <c r="B11" s="60">
        <v>10</v>
      </c>
      <c r="C11" s="61">
        <v>9.58</v>
      </c>
      <c r="D11" s="61">
        <v>10</v>
      </c>
      <c r="E11" s="61">
        <v>10</v>
      </c>
      <c r="F11" s="62">
        <f>SUM(B11:E11)</f>
        <v>39.58</v>
      </c>
      <c r="G11" s="63">
        <v>14.5</v>
      </c>
      <c r="H11" s="64">
        <v>10</v>
      </c>
      <c r="I11" s="65">
        <v>10</v>
      </c>
      <c r="J11" s="65">
        <v>10</v>
      </c>
      <c r="K11" s="65">
        <v>10</v>
      </c>
      <c r="L11" s="66">
        <f>SUM(H11:K11)</f>
        <v>40</v>
      </c>
      <c r="M11" s="67">
        <v>17.5</v>
      </c>
      <c r="N11" s="68">
        <v>14.5</v>
      </c>
      <c r="O11" s="69">
        <v>9.14</v>
      </c>
      <c r="P11" s="70">
        <v>10</v>
      </c>
      <c r="Q11" s="70">
        <v>10</v>
      </c>
      <c r="R11" s="70">
        <v>10</v>
      </c>
      <c r="S11" s="71">
        <f>SUM(O11:R11)</f>
        <v>39.14</v>
      </c>
      <c r="T11" s="31">
        <v>15.5</v>
      </c>
      <c r="U11" s="32">
        <v>17</v>
      </c>
      <c r="V11" s="72">
        <f>SUM(B11:E11,H11:K11,O11:R11)/120*100</f>
        <v>98.933333333333323</v>
      </c>
      <c r="W11" s="73">
        <f>SUM(G11,M11:N11,T11:U11)/115*100</f>
        <v>68.695652173913047</v>
      </c>
      <c r="X11" s="74">
        <v>5.91</v>
      </c>
      <c r="Y11" s="75">
        <v>8.18</v>
      </c>
      <c r="Z11" s="76">
        <v>16.5</v>
      </c>
      <c r="AA11" s="77"/>
      <c r="AB11" s="116">
        <v>3.9375</v>
      </c>
      <c r="AC11" s="78">
        <f>0.2*V11+30*AB11/5+W11*0.5+Z11/30*20+AA11*15</f>
        <v>88.759492753623192</v>
      </c>
      <c r="AD11" s="33">
        <v>4</v>
      </c>
      <c r="AE11" s="79" t="s">
        <v>42</v>
      </c>
    </row>
    <row r="12" spans="1:31">
      <c r="A12" s="59">
        <v>430777</v>
      </c>
      <c r="B12" s="60">
        <v>10</v>
      </c>
      <c r="C12" s="61">
        <v>10</v>
      </c>
      <c r="D12" s="61">
        <v>10</v>
      </c>
      <c r="E12" s="61">
        <v>10</v>
      </c>
      <c r="F12" s="62">
        <f>SUM(B12:E12)</f>
        <v>40</v>
      </c>
      <c r="G12" s="63">
        <v>22</v>
      </c>
      <c r="H12" s="64">
        <v>10</v>
      </c>
      <c r="I12" s="65">
        <v>10</v>
      </c>
      <c r="J12" s="65">
        <v>10</v>
      </c>
      <c r="K12" s="65">
        <v>10</v>
      </c>
      <c r="L12" s="66">
        <f>SUM(H12:K12)</f>
        <v>40</v>
      </c>
      <c r="M12" s="67">
        <v>19</v>
      </c>
      <c r="N12" s="68">
        <v>23</v>
      </c>
      <c r="O12" s="69">
        <v>10</v>
      </c>
      <c r="P12" s="70">
        <v>0</v>
      </c>
      <c r="Q12" s="70">
        <v>10</v>
      </c>
      <c r="R12" s="70">
        <v>10</v>
      </c>
      <c r="S12" s="71">
        <f>SUM(O12:R12)</f>
        <v>30</v>
      </c>
      <c r="T12" s="31">
        <v>20.5</v>
      </c>
      <c r="U12" s="32">
        <v>19</v>
      </c>
      <c r="V12" s="72">
        <f>SUM(B12:E12,H12:K12,O12:R12)/120*100</f>
        <v>91.666666666666657</v>
      </c>
      <c r="W12" s="73">
        <f>SUM(G12,M12:N12,T12:U12)/115*100</f>
        <v>90</v>
      </c>
      <c r="X12" s="74">
        <v>8.18</v>
      </c>
      <c r="Y12" s="75">
        <v>8.18</v>
      </c>
      <c r="Z12" s="76"/>
      <c r="AA12" s="77"/>
      <c r="AB12" s="117">
        <v>4.4083333333333332</v>
      </c>
      <c r="AC12" s="78">
        <f>0.2*V12+30*AB12/5+W12*0.5+Z12/30*20+AA12*15</f>
        <v>89.783333333333331</v>
      </c>
      <c r="AD12" s="80">
        <v>4</v>
      </c>
      <c r="AE12" s="79"/>
    </row>
    <row r="13" spans="1:31" ht="32.25">
      <c r="A13" s="59">
        <v>588399</v>
      </c>
      <c r="B13" s="60">
        <v>10</v>
      </c>
      <c r="C13" s="61">
        <v>7.08</v>
      </c>
      <c r="D13" s="61">
        <v>7.5</v>
      </c>
      <c r="E13" s="61">
        <v>10</v>
      </c>
      <c r="F13" s="62">
        <f>SUM(B13:E13)</f>
        <v>34.58</v>
      </c>
      <c r="G13" s="63">
        <v>17.5</v>
      </c>
      <c r="H13" s="64">
        <v>8.33</v>
      </c>
      <c r="I13" s="65">
        <v>10</v>
      </c>
      <c r="J13" s="65">
        <v>10</v>
      </c>
      <c r="K13" s="65">
        <v>10</v>
      </c>
      <c r="L13" s="66">
        <f>SUM(H13:K13)</f>
        <v>38.33</v>
      </c>
      <c r="M13" s="67">
        <v>3.5</v>
      </c>
      <c r="N13" s="68">
        <v>18</v>
      </c>
      <c r="O13" s="69">
        <v>9.86</v>
      </c>
      <c r="P13" s="70">
        <v>10</v>
      </c>
      <c r="Q13" s="70">
        <v>10</v>
      </c>
      <c r="R13" s="70">
        <v>7.04</v>
      </c>
      <c r="S13" s="71">
        <f>SUM(O13:R13)</f>
        <v>36.9</v>
      </c>
      <c r="T13" s="31">
        <v>15.5</v>
      </c>
      <c r="U13" s="32">
        <v>4.5</v>
      </c>
      <c r="V13" s="72">
        <f>SUM(B13:E13,H13:K13,O13:R13)/120*100</f>
        <v>91.50833333333334</v>
      </c>
      <c r="W13" s="73">
        <f>SUM(G13,M13:N13,T13:U13)/115*100</f>
        <v>51.304347826086961</v>
      </c>
      <c r="X13" s="74">
        <v>6.36</v>
      </c>
      <c r="Y13" s="75">
        <v>5.91</v>
      </c>
      <c r="Z13" s="76">
        <v>18</v>
      </c>
      <c r="AA13" s="77"/>
      <c r="AB13" s="116">
        <v>2.4791666666666665</v>
      </c>
      <c r="AC13" s="78">
        <f>0.2*V13+30*AB13/5+W13*0.5+Z13/30*20+AA13*15</f>
        <v>70.828840579710146</v>
      </c>
      <c r="AD13" s="80">
        <v>2</v>
      </c>
      <c r="AE13" s="79" t="s">
        <v>43</v>
      </c>
    </row>
    <row r="14" spans="1:31">
      <c r="A14" s="59">
        <v>705716</v>
      </c>
      <c r="B14" s="60">
        <v>10</v>
      </c>
      <c r="C14" s="61">
        <v>10</v>
      </c>
      <c r="D14" s="61">
        <v>10</v>
      </c>
      <c r="E14" s="61">
        <v>10</v>
      </c>
      <c r="F14" s="62">
        <f>SUM(B14:E14)</f>
        <v>40</v>
      </c>
      <c r="G14" s="63">
        <v>21</v>
      </c>
      <c r="H14" s="64">
        <v>10</v>
      </c>
      <c r="I14" s="65">
        <v>10</v>
      </c>
      <c r="J14" s="65">
        <v>10</v>
      </c>
      <c r="K14" s="65">
        <v>10</v>
      </c>
      <c r="L14" s="66">
        <f>SUM(H14:K14)</f>
        <v>40</v>
      </c>
      <c r="M14" s="67">
        <v>11.5</v>
      </c>
      <c r="N14" s="68">
        <v>18.5</v>
      </c>
      <c r="O14" s="69">
        <v>10</v>
      </c>
      <c r="P14" s="70">
        <v>10</v>
      </c>
      <c r="Q14" s="70">
        <v>10</v>
      </c>
      <c r="R14" s="70">
        <v>10</v>
      </c>
      <c r="S14" s="71">
        <f>SUM(O14:R14)</f>
        <v>40</v>
      </c>
      <c r="T14" s="31">
        <v>20</v>
      </c>
      <c r="U14" s="32">
        <v>20.5</v>
      </c>
      <c r="V14" s="72">
        <f>SUM(B14:E14,H14:K14,O14:R14)/120*100</f>
        <v>100</v>
      </c>
      <c r="W14" s="73">
        <f>SUM(G14,M14:N14,T14:U14)/115*100</f>
        <v>79.565217391304344</v>
      </c>
      <c r="X14" s="74">
        <v>6.82</v>
      </c>
      <c r="Y14" s="75">
        <v>8.64</v>
      </c>
      <c r="Z14" s="76">
        <v>20</v>
      </c>
      <c r="AA14" s="77"/>
      <c r="AB14" s="117">
        <v>4.833333333333333</v>
      </c>
      <c r="AC14" s="78">
        <f>0.2*V14+30*AB14/5+W14*0.5+Z14/30*20+AA14*15</f>
        <v>102.1159420289855</v>
      </c>
      <c r="AD14" s="80">
        <v>5</v>
      </c>
      <c r="AE14" s="79"/>
    </row>
    <row r="15" spans="1:31" ht="53.25">
      <c r="A15" s="59">
        <v>709851</v>
      </c>
      <c r="B15" s="60">
        <v>10</v>
      </c>
      <c r="C15" s="61">
        <v>10</v>
      </c>
      <c r="D15" s="61">
        <v>10</v>
      </c>
      <c r="E15" s="61">
        <v>10</v>
      </c>
      <c r="F15" s="62">
        <f>SUM(B15:E15)</f>
        <v>40</v>
      </c>
      <c r="G15" s="63">
        <v>21.25</v>
      </c>
      <c r="H15" s="64">
        <v>10</v>
      </c>
      <c r="I15" s="65">
        <v>10</v>
      </c>
      <c r="J15" s="65">
        <v>10</v>
      </c>
      <c r="K15" s="65">
        <v>10</v>
      </c>
      <c r="L15" s="66">
        <f>SUM(H15:K15)</f>
        <v>40</v>
      </c>
      <c r="M15" s="67">
        <v>20</v>
      </c>
      <c r="N15" s="68">
        <v>19.5</v>
      </c>
      <c r="O15" s="69">
        <v>0</v>
      </c>
      <c r="P15" s="70">
        <v>10</v>
      </c>
      <c r="Q15" s="70">
        <v>10</v>
      </c>
      <c r="R15" s="70">
        <v>10</v>
      </c>
      <c r="S15" s="71">
        <f>SUM(O15:R15)</f>
        <v>30</v>
      </c>
      <c r="T15" s="31">
        <v>20.5</v>
      </c>
      <c r="U15" s="32">
        <v>18</v>
      </c>
      <c r="V15" s="72">
        <f>SUM(B15:E15,H15:K15,O15:R15)/120*100</f>
        <v>91.666666666666657</v>
      </c>
      <c r="W15" s="73">
        <f>SUM(G15,M15:N15,T15:U15)/115*100</f>
        <v>86.304347826086953</v>
      </c>
      <c r="X15" s="74">
        <v>5</v>
      </c>
      <c r="Y15" s="75">
        <v>6.82</v>
      </c>
      <c r="Z15" s="76"/>
      <c r="AA15" s="77"/>
      <c r="AB15" s="116">
        <v>4.5</v>
      </c>
      <c r="AC15" s="78">
        <f>0.2*V15+30*AB15/5+W15*0.5+Z15/30*20+AA15*15</f>
        <v>88.485507246376812</v>
      </c>
      <c r="AD15" s="80">
        <v>4</v>
      </c>
      <c r="AE15" s="79" t="s">
        <v>44</v>
      </c>
    </row>
    <row r="16" spans="1:31" ht="32.25">
      <c r="A16" s="59">
        <v>711726</v>
      </c>
      <c r="B16" s="60">
        <v>10</v>
      </c>
      <c r="C16" s="61">
        <v>4.58</v>
      </c>
      <c r="D16" s="61">
        <v>10</v>
      </c>
      <c r="E16" s="61">
        <v>10</v>
      </c>
      <c r="F16" s="62">
        <f>SUM(B16:E16)</f>
        <v>34.58</v>
      </c>
      <c r="G16" s="63">
        <v>12.5</v>
      </c>
      <c r="H16" s="64">
        <v>10</v>
      </c>
      <c r="I16" s="65">
        <v>7.75</v>
      </c>
      <c r="J16" s="65">
        <v>10</v>
      </c>
      <c r="K16" s="65">
        <v>6.26</v>
      </c>
      <c r="L16" s="66">
        <f>SUM(H16:K16)</f>
        <v>34.01</v>
      </c>
      <c r="M16" s="67">
        <v>11.5</v>
      </c>
      <c r="N16" s="68">
        <v>19.5</v>
      </c>
      <c r="O16" s="69">
        <v>8.19</v>
      </c>
      <c r="P16" s="70">
        <v>10</v>
      </c>
      <c r="Q16" s="70">
        <v>10</v>
      </c>
      <c r="R16" s="70">
        <v>10</v>
      </c>
      <c r="S16" s="71">
        <f>SUM(O16:R16)</f>
        <v>38.19</v>
      </c>
      <c r="T16" s="31">
        <v>29</v>
      </c>
      <c r="U16" s="32">
        <v>20.5</v>
      </c>
      <c r="V16" s="72">
        <f>SUM(B16:E16,H16:K16,O16:R16)/120*100</f>
        <v>88.983333333333334</v>
      </c>
      <c r="W16" s="73">
        <f>SUM(G16,M16:N16,T16:U16)/115*100</f>
        <v>80.869565217391298</v>
      </c>
      <c r="X16" s="74">
        <v>7.27</v>
      </c>
      <c r="Y16" s="75">
        <v>8.18</v>
      </c>
      <c r="Z16" s="76">
        <v>19</v>
      </c>
      <c r="AA16" s="77"/>
      <c r="AB16" s="116">
        <v>3.8541666666666665</v>
      </c>
      <c r="AC16" s="78">
        <f>0.2*V16+30*AB16/5+W16*0.5+Z16/30*20+AA16*15</f>
        <v>94.02311594202898</v>
      </c>
      <c r="AD16" s="80">
        <v>5</v>
      </c>
      <c r="AE16" s="79" t="s">
        <v>45</v>
      </c>
    </row>
    <row r="17" spans="1:31" ht="42.75">
      <c r="A17" s="59">
        <v>771465</v>
      </c>
      <c r="B17" s="60">
        <v>10</v>
      </c>
      <c r="C17" s="61">
        <v>9.58</v>
      </c>
      <c r="D17" s="61">
        <v>10</v>
      </c>
      <c r="E17" s="61">
        <v>10</v>
      </c>
      <c r="F17" s="62">
        <f>SUM(B17:E17)</f>
        <v>39.58</v>
      </c>
      <c r="G17" s="63">
        <v>21</v>
      </c>
      <c r="H17" s="64">
        <v>10</v>
      </c>
      <c r="I17" s="65">
        <v>10</v>
      </c>
      <c r="J17" s="65">
        <v>10</v>
      </c>
      <c r="K17" s="65">
        <v>10</v>
      </c>
      <c r="L17" s="66">
        <f>SUM(H17:K17)</f>
        <v>40</v>
      </c>
      <c r="M17" s="67">
        <v>18.5</v>
      </c>
      <c r="N17" s="68">
        <v>19</v>
      </c>
      <c r="O17" s="69">
        <v>10</v>
      </c>
      <c r="P17" s="70">
        <v>10</v>
      </c>
      <c r="Q17" s="70">
        <v>10</v>
      </c>
      <c r="R17" s="70">
        <v>10</v>
      </c>
      <c r="S17" s="71">
        <f>SUM(O17:R17)</f>
        <v>40</v>
      </c>
      <c r="T17" s="31">
        <v>14.5</v>
      </c>
      <c r="U17" s="32">
        <v>19.5</v>
      </c>
      <c r="V17" s="72">
        <f>SUM(B17:E17,H17:K17,O17:R17)/120*100</f>
        <v>99.649999999999991</v>
      </c>
      <c r="W17" s="73">
        <f>SUM(G17,M17:N17,T17:U17)/115*100</f>
        <v>80.434782608695656</v>
      </c>
      <c r="X17" s="74">
        <v>6.82</v>
      </c>
      <c r="Y17" s="75">
        <v>8.18</v>
      </c>
      <c r="Z17" s="76"/>
      <c r="AA17" s="77"/>
      <c r="AB17" s="116">
        <v>4.3</v>
      </c>
      <c r="AC17" s="78">
        <f>0.2*V17+30*AB17/5+W17*0.5+Z17/30*20+AA17*15</f>
        <v>85.947391304347832</v>
      </c>
      <c r="AD17" s="80">
        <v>4</v>
      </c>
      <c r="AE17" s="79" t="s">
        <v>51</v>
      </c>
    </row>
    <row r="18" spans="1:31" ht="53.25">
      <c r="A18" s="59">
        <v>779522</v>
      </c>
      <c r="B18" s="60">
        <v>10</v>
      </c>
      <c r="C18" s="61">
        <v>10</v>
      </c>
      <c r="D18" s="61">
        <v>10</v>
      </c>
      <c r="E18" s="61">
        <v>10</v>
      </c>
      <c r="F18" s="62">
        <f>SUM(B18:E18)</f>
        <v>40</v>
      </c>
      <c r="G18" s="63">
        <v>19</v>
      </c>
      <c r="H18" s="64">
        <v>10</v>
      </c>
      <c r="I18" s="65">
        <v>10</v>
      </c>
      <c r="J18" s="65">
        <v>10</v>
      </c>
      <c r="K18" s="65">
        <v>10</v>
      </c>
      <c r="L18" s="66">
        <f>SUM(H18:K18)</f>
        <v>40</v>
      </c>
      <c r="M18" s="67">
        <v>9</v>
      </c>
      <c r="N18" s="68">
        <v>19.5</v>
      </c>
      <c r="O18" s="69">
        <v>10</v>
      </c>
      <c r="P18" s="70">
        <v>10</v>
      </c>
      <c r="Q18" s="70">
        <v>10</v>
      </c>
      <c r="R18" s="70">
        <v>10</v>
      </c>
      <c r="S18" s="71">
        <f>SUM(O18:R18)</f>
        <v>40</v>
      </c>
      <c r="T18" s="31">
        <v>17.5</v>
      </c>
      <c r="U18" s="32">
        <v>12.5</v>
      </c>
      <c r="V18" s="72">
        <f>SUM(B18:E18,H18:K18,O18:R18)/120*100</f>
        <v>100</v>
      </c>
      <c r="W18" s="73">
        <f>SUM(G18,M18:N18,T18:U18)/115*100</f>
        <v>67.391304347826093</v>
      </c>
      <c r="X18" s="74">
        <v>5.91</v>
      </c>
      <c r="Y18" s="75">
        <v>8.64</v>
      </c>
      <c r="Z18" s="76"/>
      <c r="AA18" s="77"/>
      <c r="AB18" s="116">
        <v>3.25</v>
      </c>
      <c r="AC18" s="78">
        <f>0.2*V18+30*AB18/5+W18*0.5+Z18/30*20+AA18*15</f>
        <v>73.195652173913047</v>
      </c>
      <c r="AD18" s="80">
        <v>3</v>
      </c>
      <c r="AE18" s="79" t="s">
        <v>52</v>
      </c>
    </row>
    <row r="19" spans="1:31">
      <c r="A19" s="59">
        <v>780391</v>
      </c>
      <c r="B19" s="60">
        <v>10</v>
      </c>
      <c r="C19" s="81">
        <v>10</v>
      </c>
      <c r="D19" s="81">
        <v>10</v>
      </c>
      <c r="E19" s="81">
        <v>10</v>
      </c>
      <c r="F19" s="82">
        <f>SUM(B19:E19)</f>
        <v>40</v>
      </c>
      <c r="G19" s="63">
        <v>18</v>
      </c>
      <c r="H19" s="64">
        <v>10</v>
      </c>
      <c r="I19" s="83">
        <v>10</v>
      </c>
      <c r="J19" s="83">
        <v>10</v>
      </c>
      <c r="K19" s="83">
        <v>10</v>
      </c>
      <c r="L19" s="84">
        <f>SUM(H19:K19)</f>
        <v>40</v>
      </c>
      <c r="M19" s="85">
        <v>16</v>
      </c>
      <c r="N19" s="68">
        <v>19</v>
      </c>
      <c r="O19" s="69">
        <v>10</v>
      </c>
      <c r="P19" s="86">
        <v>10</v>
      </c>
      <c r="Q19" s="86">
        <v>10</v>
      </c>
      <c r="R19" s="86">
        <v>10</v>
      </c>
      <c r="S19" s="87">
        <f>SUM(O19:R19)</f>
        <v>40</v>
      </c>
      <c r="T19" s="88">
        <v>13.5</v>
      </c>
      <c r="U19" s="32">
        <v>10</v>
      </c>
      <c r="V19" s="72">
        <f>SUM(B19:E19,H19:K19,O19:R19)/120*100</f>
        <v>100</v>
      </c>
      <c r="W19" s="89">
        <f>SUM(G19,M19:N19,T19:U19)/115*100</f>
        <v>66.521739130434781</v>
      </c>
      <c r="X19" s="75">
        <v>7.27</v>
      </c>
      <c r="Y19" s="75">
        <v>7.27</v>
      </c>
      <c r="Z19" s="76">
        <v>8</v>
      </c>
      <c r="AA19" s="77"/>
      <c r="AB19" s="117">
        <v>3.4833333333333334</v>
      </c>
      <c r="AC19" s="78">
        <f>0.2*V19+30*AB19/5+W19*0.5+Z19/30*20+AA19*15</f>
        <v>79.494202898550711</v>
      </c>
      <c r="AD19" s="80">
        <v>3</v>
      </c>
      <c r="AE19" s="79"/>
    </row>
    <row r="20" spans="1:31" ht="53.25">
      <c r="A20" s="59">
        <v>781581</v>
      </c>
      <c r="B20" s="60">
        <v>10</v>
      </c>
      <c r="C20" s="61">
        <v>10</v>
      </c>
      <c r="D20" s="61">
        <v>10</v>
      </c>
      <c r="E20" s="61">
        <v>10</v>
      </c>
      <c r="F20" s="62">
        <f>SUM(B20:E20)</f>
        <v>40</v>
      </c>
      <c r="G20" s="63">
        <v>18.5</v>
      </c>
      <c r="H20" s="64">
        <v>10</v>
      </c>
      <c r="I20" s="65">
        <v>10</v>
      </c>
      <c r="J20" s="65">
        <v>10</v>
      </c>
      <c r="K20" s="65">
        <v>10</v>
      </c>
      <c r="L20" s="66">
        <f>SUM(H20:K20)</f>
        <v>40</v>
      </c>
      <c r="M20" s="67">
        <v>14</v>
      </c>
      <c r="N20" s="68">
        <v>18.5</v>
      </c>
      <c r="O20" s="69">
        <v>10</v>
      </c>
      <c r="P20" s="70">
        <v>10</v>
      </c>
      <c r="Q20" s="70">
        <v>10</v>
      </c>
      <c r="R20" s="70">
        <v>10</v>
      </c>
      <c r="S20" s="71">
        <f>SUM(O20:R20)</f>
        <v>40</v>
      </c>
      <c r="T20" s="31">
        <v>24.5</v>
      </c>
      <c r="U20" s="32">
        <v>20.5</v>
      </c>
      <c r="V20" s="72">
        <f>SUM(B20:E20,H20:K20,O20:R20)/120*100</f>
        <v>100</v>
      </c>
      <c r="W20" s="73">
        <f>SUM(G20,M20:N20,T20:U20)/115*100</f>
        <v>83.478260869565219</v>
      </c>
      <c r="X20" s="74">
        <v>7.73</v>
      </c>
      <c r="Y20" s="75">
        <v>8.64</v>
      </c>
      <c r="Z20" s="76"/>
      <c r="AA20" s="77"/>
      <c r="AB20" s="116">
        <v>4.125</v>
      </c>
      <c r="AC20" s="78">
        <f>0.2*V20+30*AB20/5+W20*0.5+Z20/30*20+AA20*15</f>
        <v>86.489130434782609</v>
      </c>
      <c r="AD20" s="80">
        <v>4</v>
      </c>
      <c r="AE20" s="79" t="s">
        <v>46</v>
      </c>
    </row>
    <row r="21" spans="1:31" ht="21.75">
      <c r="A21" s="59">
        <v>784177</v>
      </c>
      <c r="B21" s="60">
        <v>10</v>
      </c>
      <c r="C21" s="61">
        <v>4.58</v>
      </c>
      <c r="D21" s="61">
        <v>3.42</v>
      </c>
      <c r="E21" s="61">
        <v>6.25</v>
      </c>
      <c r="F21" s="62">
        <f>SUM(B21:E21)</f>
        <v>24.25</v>
      </c>
      <c r="G21" s="63">
        <v>5.5</v>
      </c>
      <c r="H21" s="64">
        <v>6.67</v>
      </c>
      <c r="I21" s="65">
        <v>7.25</v>
      </c>
      <c r="J21" s="65">
        <v>10</v>
      </c>
      <c r="K21" s="65">
        <v>10</v>
      </c>
      <c r="L21" s="66">
        <f>SUM(H21:K21)</f>
        <v>33.92</v>
      </c>
      <c r="M21" s="67">
        <v>6.5</v>
      </c>
      <c r="N21" s="68">
        <v>3.5</v>
      </c>
      <c r="O21" s="69">
        <v>8.43</v>
      </c>
      <c r="P21" s="70">
        <v>9.89</v>
      </c>
      <c r="Q21" s="70">
        <v>10</v>
      </c>
      <c r="R21" s="70">
        <v>6.11</v>
      </c>
      <c r="S21" s="71">
        <f>SUM(O21:R21)</f>
        <v>34.43</v>
      </c>
      <c r="T21" s="31">
        <v>8.5</v>
      </c>
      <c r="U21" s="32">
        <v>5</v>
      </c>
      <c r="V21" s="72">
        <f>SUM(B21:E21,H21:K21,O21:R21)/120*100</f>
        <v>77.166666666666657</v>
      </c>
      <c r="W21" s="73">
        <f>SUM(G21,M21:N21,T21:U21)/115*100</f>
        <v>25.217391304347824</v>
      </c>
      <c r="X21" s="74">
        <v>5.91</v>
      </c>
      <c r="Y21" s="75">
        <v>4.09</v>
      </c>
      <c r="Z21" s="76">
        <v>8</v>
      </c>
      <c r="AA21" s="77">
        <v>1</v>
      </c>
      <c r="AB21" s="116">
        <v>2.1166666666666667</v>
      </c>
      <c r="AC21" s="78">
        <f>0.2*V21+30*AB21/5+W21*0.5+Z21/30*20+AA21*15</f>
        <v>61.075362318840583</v>
      </c>
      <c r="AD21" s="80">
        <v>2</v>
      </c>
      <c r="AE21" s="79" t="s">
        <v>47</v>
      </c>
    </row>
    <row r="22" spans="1:31">
      <c r="A22" s="59">
        <v>876276</v>
      </c>
      <c r="B22" s="60">
        <v>10</v>
      </c>
      <c r="C22" s="61">
        <v>8.33</v>
      </c>
      <c r="D22" s="61">
        <v>10</v>
      </c>
      <c r="E22" s="61">
        <v>9.58</v>
      </c>
      <c r="F22" s="62">
        <f>SUM(B22:E22)</f>
        <v>37.909999999999997</v>
      </c>
      <c r="G22" s="63">
        <v>14.5</v>
      </c>
      <c r="H22" s="64">
        <v>10</v>
      </c>
      <c r="I22" s="65">
        <v>9.5</v>
      </c>
      <c r="J22" s="65">
        <v>10</v>
      </c>
      <c r="K22" s="65">
        <v>10</v>
      </c>
      <c r="L22" s="66">
        <f>SUM(H22:K22)</f>
        <v>39.5</v>
      </c>
      <c r="M22" s="67">
        <v>13.5</v>
      </c>
      <c r="N22" s="68">
        <v>19</v>
      </c>
      <c r="O22" s="69">
        <v>9.6199999999999992</v>
      </c>
      <c r="P22" s="70">
        <v>10</v>
      </c>
      <c r="Q22" s="70">
        <v>10</v>
      </c>
      <c r="R22" s="70">
        <v>10</v>
      </c>
      <c r="S22" s="71">
        <f>SUM(O22:R22)</f>
        <v>39.619999999999997</v>
      </c>
      <c r="T22" s="31">
        <v>15.5</v>
      </c>
      <c r="U22" s="32">
        <v>12.5</v>
      </c>
      <c r="V22" s="72">
        <f>SUM(B22:E22,H22:K22,O22:R22)/120*100</f>
        <v>97.525000000000006</v>
      </c>
      <c r="W22" s="73">
        <f>SUM(G22,M22:N22,T22:U22)/115*100</f>
        <v>65.217391304347828</v>
      </c>
      <c r="X22" s="74">
        <v>6.36</v>
      </c>
      <c r="Y22" s="75">
        <v>6.82</v>
      </c>
      <c r="Z22" s="76">
        <v>17.5</v>
      </c>
      <c r="AA22" s="77"/>
      <c r="AB22" s="117">
        <v>3.6666666666666665</v>
      </c>
      <c r="AC22" s="78">
        <f>0.2*V22+30*AB22/5+W22*0.5+Z22/30*20+AA22*15</f>
        <v>85.780362318840588</v>
      </c>
      <c r="AD22" s="80">
        <v>4</v>
      </c>
      <c r="AE22" s="79"/>
    </row>
    <row r="23" spans="1:31" ht="32.25">
      <c r="A23" s="59">
        <v>1012783</v>
      </c>
      <c r="B23" s="60">
        <v>10</v>
      </c>
      <c r="C23" s="61">
        <v>10</v>
      </c>
      <c r="D23" s="61">
        <v>10</v>
      </c>
      <c r="E23" s="61">
        <v>10</v>
      </c>
      <c r="F23" s="62">
        <f>SUM(B23:E23)</f>
        <v>40</v>
      </c>
      <c r="G23" s="63">
        <v>17.5</v>
      </c>
      <c r="H23" s="64">
        <v>10</v>
      </c>
      <c r="I23" s="65">
        <v>9.5</v>
      </c>
      <c r="J23" s="65">
        <v>10</v>
      </c>
      <c r="K23" s="65">
        <v>10</v>
      </c>
      <c r="L23" s="66">
        <f>SUM(H23:K23)</f>
        <v>39.5</v>
      </c>
      <c r="M23" s="67">
        <v>15.5</v>
      </c>
      <c r="N23" s="68">
        <v>20</v>
      </c>
      <c r="O23" s="69">
        <v>0</v>
      </c>
      <c r="P23" s="70">
        <v>10</v>
      </c>
      <c r="Q23" s="70">
        <v>10</v>
      </c>
      <c r="R23" s="70" t="s">
        <v>32</v>
      </c>
      <c r="S23" s="71">
        <f>SUM(O23:R23)</f>
        <v>20</v>
      </c>
      <c r="T23" s="31">
        <v>16.5</v>
      </c>
      <c r="U23" s="32">
        <v>2</v>
      </c>
      <c r="V23" s="72">
        <f>SUM(B23:E23,H23:K23,O23:R23)/120*100</f>
        <v>82.916666666666671</v>
      </c>
      <c r="W23" s="73">
        <f>SUM(G23,M23:N23,T23:U23)/115*100</f>
        <v>62.173913043478258</v>
      </c>
      <c r="X23" s="74">
        <v>8.18</v>
      </c>
      <c r="Y23" s="75">
        <v>8.64</v>
      </c>
      <c r="Z23" s="76"/>
      <c r="AA23" s="77"/>
      <c r="AB23" s="116">
        <v>3.5125000000000002</v>
      </c>
      <c r="AC23" s="78">
        <f>0.2*V23+30*AB23/5+W23*0.5+Z23/30*20+AA23*15</f>
        <v>68.745289855072457</v>
      </c>
      <c r="AD23" s="80">
        <v>2</v>
      </c>
      <c r="AE23" s="79" t="s">
        <v>48</v>
      </c>
    </row>
    <row r="24" spans="1:31">
      <c r="A24" s="59">
        <v>101362935</v>
      </c>
      <c r="B24" s="60">
        <v>10</v>
      </c>
      <c r="C24" s="61">
        <v>7.92</v>
      </c>
      <c r="D24" s="61">
        <v>7.5</v>
      </c>
      <c r="E24" s="61">
        <v>10</v>
      </c>
      <c r="F24" s="62">
        <f>SUM(B24:E24)</f>
        <v>35.42</v>
      </c>
      <c r="G24" s="63">
        <v>11.5</v>
      </c>
      <c r="H24" s="64">
        <v>10</v>
      </c>
      <c r="I24" s="65">
        <v>10</v>
      </c>
      <c r="J24" s="65">
        <v>10</v>
      </c>
      <c r="K24" s="65">
        <v>10</v>
      </c>
      <c r="L24" s="66">
        <f>SUM(H24:K24)</f>
        <v>40</v>
      </c>
      <c r="M24" s="67">
        <v>13.5</v>
      </c>
      <c r="N24" s="68">
        <v>21</v>
      </c>
      <c r="O24" s="69">
        <v>10</v>
      </c>
      <c r="P24" s="70">
        <v>10</v>
      </c>
      <c r="Q24" s="70">
        <v>10</v>
      </c>
      <c r="R24" s="70">
        <v>10</v>
      </c>
      <c r="S24" s="71">
        <f>SUM(O24:R24)</f>
        <v>40</v>
      </c>
      <c r="T24" s="31">
        <v>20.5</v>
      </c>
      <c r="U24" s="32">
        <v>18.5</v>
      </c>
      <c r="V24" s="72">
        <f>SUM(B24:E24,H24:K24,O24:R24)/120*100</f>
        <v>96.183333333333337</v>
      </c>
      <c r="W24" s="73">
        <f>SUM(G24,M24:N24,T24:U24)/115*100</f>
        <v>73.91304347826086</v>
      </c>
      <c r="X24" s="74">
        <v>5</v>
      </c>
      <c r="Y24" s="75">
        <v>5</v>
      </c>
      <c r="Z24" s="76"/>
      <c r="AA24" s="77"/>
      <c r="AB24" s="117">
        <v>4.1833333333333336</v>
      </c>
      <c r="AC24" s="78">
        <f>0.2*V24+30*AB24/5+W24*0.5+Z24/30*20+AA24*15</f>
        <v>81.29318840579711</v>
      </c>
      <c r="AD24" s="80">
        <v>3</v>
      </c>
      <c r="AE24" s="79"/>
    </row>
    <row r="25" spans="1:31">
      <c r="A25" s="59">
        <v>101374088</v>
      </c>
      <c r="B25" s="60">
        <v>10</v>
      </c>
      <c r="C25" s="61">
        <v>10</v>
      </c>
      <c r="D25" s="61">
        <v>10</v>
      </c>
      <c r="E25" s="61">
        <v>10</v>
      </c>
      <c r="F25" s="62">
        <f>SUM(B25:E25)</f>
        <v>40</v>
      </c>
      <c r="G25" s="63">
        <v>20.5</v>
      </c>
      <c r="H25" s="64">
        <v>10</v>
      </c>
      <c r="I25" s="65">
        <v>10</v>
      </c>
      <c r="J25" s="65">
        <v>10</v>
      </c>
      <c r="K25" s="65">
        <v>10</v>
      </c>
      <c r="L25" s="66">
        <f>SUM(H25:K25)</f>
        <v>40</v>
      </c>
      <c r="M25" s="67">
        <v>19</v>
      </c>
      <c r="N25" s="68">
        <v>20.5</v>
      </c>
      <c r="O25" s="69">
        <v>10</v>
      </c>
      <c r="P25" s="70">
        <v>10</v>
      </c>
      <c r="Q25" s="70">
        <v>10</v>
      </c>
      <c r="R25" s="70">
        <v>10</v>
      </c>
      <c r="S25" s="71">
        <f>SUM(O25:R25)</f>
        <v>40</v>
      </c>
      <c r="T25" s="31">
        <v>23</v>
      </c>
      <c r="U25" s="32">
        <v>19.5</v>
      </c>
      <c r="V25" s="72">
        <f>SUM(B25:E25,H25:K25,O25:R25)/120*100</f>
        <v>100</v>
      </c>
      <c r="W25" s="73">
        <f>SUM(G25,M25:N25,T25:U25)/115*100</f>
        <v>89.130434782608688</v>
      </c>
      <c r="X25" s="74">
        <v>5.91</v>
      </c>
      <c r="Y25" s="75">
        <v>6.82</v>
      </c>
      <c r="Z25" s="76"/>
      <c r="AA25" s="77"/>
      <c r="AB25" s="117">
        <v>4.7833333333333332</v>
      </c>
      <c r="AC25" s="78">
        <f>0.2*V25+30*AB25/5+W25*0.5+Z25/30*20+AA25*15</f>
        <v>93.265217391304347</v>
      </c>
      <c r="AD25" s="80">
        <v>5</v>
      </c>
      <c r="AE25" s="79"/>
    </row>
    <row r="26" spans="1:31">
      <c r="A26" s="59">
        <v>101455017</v>
      </c>
      <c r="B26" s="60">
        <v>10</v>
      </c>
      <c r="C26" s="61">
        <v>10</v>
      </c>
      <c r="D26" s="61">
        <v>10</v>
      </c>
      <c r="E26" s="61">
        <v>10</v>
      </c>
      <c r="F26" s="62">
        <f>SUM(B26:E26)</f>
        <v>40</v>
      </c>
      <c r="G26" s="63">
        <v>23.75</v>
      </c>
      <c r="H26" s="64">
        <v>10</v>
      </c>
      <c r="I26" s="65">
        <v>10</v>
      </c>
      <c r="J26" s="65">
        <v>10</v>
      </c>
      <c r="K26" s="65">
        <v>10</v>
      </c>
      <c r="L26" s="66">
        <f>SUM(H26:K26)</f>
        <v>40</v>
      </c>
      <c r="M26" s="67">
        <v>21</v>
      </c>
      <c r="N26" s="68">
        <v>23.5</v>
      </c>
      <c r="O26" s="69">
        <v>10</v>
      </c>
      <c r="P26" s="70">
        <v>10</v>
      </c>
      <c r="Q26" s="70">
        <v>10</v>
      </c>
      <c r="R26" s="70">
        <v>10</v>
      </c>
      <c r="S26" s="71">
        <f>SUM(O26:R26)</f>
        <v>40</v>
      </c>
      <c r="T26" s="31">
        <v>26</v>
      </c>
      <c r="U26" s="32">
        <v>21</v>
      </c>
      <c r="V26" s="72">
        <f>SUM(B26:E26,H26:K26,O26:R26)/120*100</f>
        <v>100</v>
      </c>
      <c r="W26" s="73">
        <f>SUM(G26,M26:N26,T26:U26)/115*100</f>
        <v>100.21739130434784</v>
      </c>
      <c r="X26" s="74">
        <v>8.18</v>
      </c>
      <c r="Y26" s="75">
        <v>7.73</v>
      </c>
      <c r="Z26" s="76"/>
      <c r="AA26" s="77"/>
      <c r="AB26" s="117">
        <v>5</v>
      </c>
      <c r="AC26" s="78">
        <f>0.2*V26+30*AB26/5+W26*0.5+Z26/30*20+AA26*15</f>
        <v>100.10869565217392</v>
      </c>
      <c r="AD26" s="80">
        <v>5</v>
      </c>
      <c r="AE26" s="79"/>
    </row>
    <row r="27" spans="1:31" ht="32.25">
      <c r="A27" s="59">
        <v>101472582</v>
      </c>
      <c r="B27" s="60">
        <v>10</v>
      </c>
      <c r="C27" s="61">
        <v>8.33</v>
      </c>
      <c r="D27" s="61">
        <v>10</v>
      </c>
      <c r="E27" s="61">
        <v>10</v>
      </c>
      <c r="F27" s="62">
        <f>SUM(B27:E27)</f>
        <v>38.33</v>
      </c>
      <c r="G27" s="63">
        <v>19</v>
      </c>
      <c r="H27" s="64">
        <v>10</v>
      </c>
      <c r="I27" s="65">
        <v>10</v>
      </c>
      <c r="J27" s="65">
        <v>10</v>
      </c>
      <c r="K27" s="65">
        <v>10</v>
      </c>
      <c r="L27" s="66">
        <f>SUM(H27:K27)</f>
        <v>40</v>
      </c>
      <c r="M27" s="67">
        <v>13.5</v>
      </c>
      <c r="N27" s="68">
        <v>17</v>
      </c>
      <c r="O27" s="69">
        <v>9.86</v>
      </c>
      <c r="P27" s="70">
        <v>10</v>
      </c>
      <c r="Q27" s="70">
        <v>10</v>
      </c>
      <c r="R27" s="70">
        <v>10</v>
      </c>
      <c r="S27" s="71">
        <f>SUM(O27:R27)</f>
        <v>39.86</v>
      </c>
      <c r="T27" s="31">
        <v>20.5</v>
      </c>
      <c r="U27" s="32">
        <v>16.5</v>
      </c>
      <c r="V27" s="72">
        <f>SUM(B27:E27,H27:K27,O27:R27)/120*100</f>
        <v>98.49166666666666</v>
      </c>
      <c r="W27" s="73">
        <f>SUM(G27,M27:N27,T27:U27)/115*100</f>
        <v>75.217391304347828</v>
      </c>
      <c r="X27" s="74">
        <v>5</v>
      </c>
      <c r="Y27" s="75">
        <v>7.73</v>
      </c>
      <c r="Z27" s="76"/>
      <c r="AA27" s="77">
        <v>1</v>
      </c>
      <c r="AB27" s="116">
        <v>3.625</v>
      </c>
      <c r="AC27" s="78">
        <f>0.2*V27+30*AB27/5+W27*0.5+Z27/30*20+AA27*15</f>
        <v>94.057028985507259</v>
      </c>
      <c r="AD27" s="80">
        <v>5</v>
      </c>
      <c r="AE27" s="79" t="s">
        <v>49</v>
      </c>
    </row>
    <row r="28" spans="1:31">
      <c r="A28" s="59">
        <v>101529480</v>
      </c>
      <c r="B28" s="60">
        <v>10</v>
      </c>
      <c r="C28" s="61">
        <v>8.33</v>
      </c>
      <c r="D28" s="61">
        <v>10</v>
      </c>
      <c r="E28" s="61">
        <v>10</v>
      </c>
      <c r="F28" s="62">
        <f>SUM(B28:E28)</f>
        <v>38.33</v>
      </c>
      <c r="G28" s="90">
        <v>19.5</v>
      </c>
      <c r="H28" s="83">
        <v>10</v>
      </c>
      <c r="I28" s="65">
        <v>10</v>
      </c>
      <c r="J28" s="65">
        <v>10</v>
      </c>
      <c r="K28" s="65">
        <v>10</v>
      </c>
      <c r="L28" s="66">
        <f>SUM(H28:K28)</f>
        <v>40</v>
      </c>
      <c r="M28" s="67">
        <v>18</v>
      </c>
      <c r="N28" s="68">
        <v>18</v>
      </c>
      <c r="O28" s="69">
        <v>9.86</v>
      </c>
      <c r="P28" s="70">
        <v>10</v>
      </c>
      <c r="Q28" s="70">
        <v>10</v>
      </c>
      <c r="R28" s="70">
        <v>10</v>
      </c>
      <c r="S28" s="71">
        <f>SUM(O28:R28)</f>
        <v>39.86</v>
      </c>
      <c r="T28" s="31">
        <v>19.5</v>
      </c>
      <c r="U28" s="32">
        <v>16</v>
      </c>
      <c r="V28" s="72">
        <f>SUM(B28:E28,H28:K28,O28:R28)/120*100</f>
        <v>98.49166666666666</v>
      </c>
      <c r="W28" s="73">
        <f>SUM(G28,M28:N28,T28:U28)/115*100</f>
        <v>79.130434782608688</v>
      </c>
      <c r="X28" s="74">
        <v>5.91</v>
      </c>
      <c r="Y28" s="75">
        <v>7.73</v>
      </c>
      <c r="Z28" s="76"/>
      <c r="AA28" s="77">
        <v>1</v>
      </c>
      <c r="AB28" s="117">
        <v>4.208333333333333</v>
      </c>
      <c r="AC28" s="78">
        <f>0.2*V28+30*AB28/5+W28*0.5+Z28/30*20+AA28*15</f>
        <v>99.513550724637668</v>
      </c>
      <c r="AD28" s="80">
        <v>5</v>
      </c>
      <c r="AE28" s="79"/>
    </row>
    <row r="29" spans="1:31" ht="74.25">
      <c r="A29" s="59">
        <v>101568331</v>
      </c>
      <c r="B29" s="60">
        <v>10</v>
      </c>
      <c r="C29" s="81">
        <v>9.17</v>
      </c>
      <c r="D29" s="81">
        <v>7.5</v>
      </c>
      <c r="E29" s="81">
        <v>9.58</v>
      </c>
      <c r="F29" s="82">
        <f>SUM(B29:E29)</f>
        <v>36.25</v>
      </c>
      <c r="G29" s="90">
        <v>19.5</v>
      </c>
      <c r="H29" s="83">
        <v>10</v>
      </c>
      <c r="I29" s="83">
        <v>9.5</v>
      </c>
      <c r="J29" s="83">
        <v>10</v>
      </c>
      <c r="K29" s="83">
        <v>8.67</v>
      </c>
      <c r="L29" s="84">
        <f>SUM(H29:K29)</f>
        <v>38.17</v>
      </c>
      <c r="M29" s="85">
        <v>16.5</v>
      </c>
      <c r="N29" s="68">
        <v>23.5</v>
      </c>
      <c r="O29" s="69">
        <v>9.7100000000000009</v>
      </c>
      <c r="P29" s="86">
        <v>10</v>
      </c>
      <c r="Q29" s="86">
        <v>9.64</v>
      </c>
      <c r="R29" s="86">
        <v>10</v>
      </c>
      <c r="S29" s="87">
        <f>SUM(O29:R29)</f>
        <v>39.35</v>
      </c>
      <c r="T29" s="88">
        <v>18.5</v>
      </c>
      <c r="U29" s="32">
        <v>16.5</v>
      </c>
      <c r="V29" s="72">
        <f>SUM(B29:E29,H29:K29,O29:R29)/120*100</f>
        <v>94.808333333333323</v>
      </c>
      <c r="W29" s="89">
        <f>SUM(G29,M29:N29,T29:U29)/115*100</f>
        <v>82.173913043478265</v>
      </c>
      <c r="X29" s="75">
        <v>5.91</v>
      </c>
      <c r="Y29" s="75">
        <v>9.5500000000000007</v>
      </c>
      <c r="Z29" s="76"/>
      <c r="AA29" s="77"/>
      <c r="AB29" s="116">
        <v>3.625</v>
      </c>
      <c r="AC29" s="78">
        <f>0.2*V29+30*AB29/5+W29*0.5+Z29/30*20+AA29*15</f>
        <v>81.798623188405799</v>
      </c>
      <c r="AD29" s="80">
        <v>3</v>
      </c>
      <c r="AE29" s="79" t="s">
        <v>50</v>
      </c>
    </row>
    <row r="30" spans="1:31">
      <c r="A30" s="127">
        <v>101644323</v>
      </c>
      <c r="B30" s="81">
        <v>10</v>
      </c>
      <c r="C30" s="81">
        <v>10</v>
      </c>
      <c r="D30" s="81">
        <v>10</v>
      </c>
      <c r="E30" s="81">
        <v>10</v>
      </c>
      <c r="F30" s="82">
        <f>SUM(B30:E30)</f>
        <v>40</v>
      </c>
      <c r="G30" s="90">
        <v>21.5</v>
      </c>
      <c r="H30" s="83">
        <v>10</v>
      </c>
      <c r="I30" s="83">
        <v>10</v>
      </c>
      <c r="J30" s="83">
        <v>10</v>
      </c>
      <c r="K30" s="83">
        <v>10</v>
      </c>
      <c r="L30" s="84">
        <f>SUM(H30:K30)</f>
        <v>40</v>
      </c>
      <c r="M30" s="85">
        <v>20</v>
      </c>
      <c r="N30" s="91">
        <v>23</v>
      </c>
      <c r="O30" s="86">
        <v>10</v>
      </c>
      <c r="P30" s="86">
        <v>10</v>
      </c>
      <c r="Q30" s="86">
        <v>10</v>
      </c>
      <c r="R30" s="86">
        <v>10</v>
      </c>
      <c r="S30" s="87">
        <f>SUM(O30:R30)</f>
        <v>40</v>
      </c>
      <c r="T30" s="88">
        <v>21.5</v>
      </c>
      <c r="U30" s="92">
        <v>15.5</v>
      </c>
      <c r="V30" s="93">
        <f>SUM(B30:E30,H30:K30,O30:R30)/120*100</f>
        <v>100</v>
      </c>
      <c r="W30" s="89">
        <f>SUM(G30,M30:N30,T30:U30)/115*100</f>
        <v>88.260869565217391</v>
      </c>
      <c r="X30" s="75">
        <v>8.64</v>
      </c>
      <c r="Y30" s="75">
        <v>5.91</v>
      </c>
      <c r="Z30" s="76"/>
      <c r="AA30" s="77"/>
      <c r="AB30" s="117">
        <v>4.9375</v>
      </c>
      <c r="AC30" s="78">
        <f>0.2*V30+30*AB30/5+W30*0.5+Z30/30*20+AA30*15</f>
        <v>93.755434782608688</v>
      </c>
      <c r="AD30" s="80">
        <v>5</v>
      </c>
      <c r="AE30" s="34"/>
    </row>
    <row r="31" spans="1:31">
      <c r="A31" s="128">
        <v>1001435</v>
      </c>
      <c r="B31" s="95"/>
      <c r="C31" s="95"/>
      <c r="D31" s="95"/>
      <c r="E31" s="95"/>
      <c r="F31" s="96"/>
      <c r="G31" s="97"/>
      <c r="H31" s="98"/>
      <c r="I31" s="98"/>
      <c r="J31" s="98"/>
      <c r="K31" s="98"/>
      <c r="L31" s="99"/>
      <c r="M31" s="100"/>
      <c r="N31" s="101"/>
      <c r="O31" s="102"/>
      <c r="P31" s="102"/>
      <c r="Q31" s="102"/>
      <c r="R31" s="102"/>
      <c r="S31" s="103"/>
      <c r="T31" s="104"/>
      <c r="U31" s="105"/>
      <c r="V31" s="106"/>
      <c r="W31" s="107"/>
      <c r="X31" s="108"/>
      <c r="Y31" s="108"/>
      <c r="Z31" s="109">
        <v>13.5</v>
      </c>
      <c r="AA31" s="110"/>
      <c r="AB31" s="118"/>
      <c r="AC31" s="111"/>
      <c r="AD31" s="35">
        <v>1</v>
      </c>
      <c r="AE31" s="94"/>
    </row>
    <row r="35" spans="13:20" ht="15">
      <c r="M35" s="112" t="s">
        <v>33</v>
      </c>
      <c r="N35" s="112"/>
      <c r="Q35" s="113" t="s">
        <v>34</v>
      </c>
      <c r="R35" s="114"/>
      <c r="S35" s="114"/>
      <c r="T35" s="114"/>
    </row>
    <row r="36" spans="13:20" ht="15">
      <c r="M36" s="112" t="s">
        <v>32</v>
      </c>
      <c r="N36" s="112" t="s">
        <v>35</v>
      </c>
      <c r="Q36" s="113">
        <v>1</v>
      </c>
      <c r="R36" s="114">
        <v>12</v>
      </c>
      <c r="S36" s="115" t="s">
        <v>32</v>
      </c>
      <c r="T36" s="114">
        <v>15.9</v>
      </c>
    </row>
    <row r="37" spans="13:20" ht="15">
      <c r="M37" s="112">
        <v>1</v>
      </c>
      <c r="N37" s="112">
        <v>48</v>
      </c>
      <c r="Q37" s="113">
        <v>2</v>
      </c>
      <c r="R37" s="114">
        <v>16</v>
      </c>
      <c r="S37" s="115" t="s">
        <v>32</v>
      </c>
      <c r="T37" s="114">
        <v>19.399999999999999</v>
      </c>
    </row>
    <row r="38" spans="13:20" ht="15">
      <c r="M38" s="112">
        <v>2</v>
      </c>
      <c r="N38" s="112">
        <v>60</v>
      </c>
      <c r="Q38" s="113">
        <v>3</v>
      </c>
      <c r="R38" s="114">
        <v>19.5</v>
      </c>
      <c r="S38" s="115" t="s">
        <v>32</v>
      </c>
      <c r="T38" s="114">
        <v>22.9</v>
      </c>
    </row>
    <row r="39" spans="13:20" ht="15">
      <c r="M39" s="112">
        <v>3</v>
      </c>
      <c r="N39" s="112">
        <v>72</v>
      </c>
      <c r="Q39" s="113">
        <v>4</v>
      </c>
      <c r="R39" s="114">
        <v>23</v>
      </c>
      <c r="S39" s="115" t="s">
        <v>32</v>
      </c>
      <c r="T39" s="114">
        <v>26.4</v>
      </c>
    </row>
    <row r="40" spans="13:20" ht="15">
      <c r="M40" s="112">
        <v>4</v>
      </c>
      <c r="N40" s="112">
        <v>84</v>
      </c>
      <c r="Q40" s="113">
        <v>5</v>
      </c>
      <c r="R40" s="114">
        <v>26.5</v>
      </c>
      <c r="S40" s="115" t="s">
        <v>32</v>
      </c>
      <c r="T40" s="114">
        <v>30</v>
      </c>
    </row>
    <row r="41" spans="13:20" ht="15">
      <c r="M41" s="112">
        <v>5</v>
      </c>
      <c r="N41" s="112">
        <v>92</v>
      </c>
    </row>
    <row r="42" spans="13:20" ht="15">
      <c r="N42" s="112"/>
    </row>
  </sheetData>
  <sortState xmlns:xlrd2="http://schemas.microsoft.com/office/spreadsheetml/2017/richdata2" ref="A11:Y30">
    <sortCondition ref="A11:A30"/>
  </sortState>
  <pageMargins left="0.70866141732283472" right="0.70866141732283472" top="0.74803149606299213" bottom="0.74803149606299213" header="0.31496062992125984" footer="0.31496062992125984"/>
  <pageSetup paperSize="9" scale="3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Grades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Lauri  Partanen</dc:creator>
  <cp:lastModifiedBy>Partanen Lauri</cp:lastModifiedBy>
  <cp:lastPrinted>2023-11-06T11:57:01Z</cp:lastPrinted>
  <dcterms:created xsi:type="dcterms:W3CDTF">2023-10-23T16:18:36Z</dcterms:created>
  <dcterms:modified xsi:type="dcterms:W3CDTF">2023-11-06T11:58:54Z</dcterms:modified>
</cp:coreProperties>
</file>