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altofi-my.sharepoint.com/personal/lauri_partanen_aalto_fi/Documents/Aallon opetus/ARS/2023-2024/Tulokset/"/>
    </mc:Choice>
  </mc:AlternateContent>
  <xr:revisionPtr revIDLastSave="678" documentId="8_{98E6051D-47FE-4B3E-A084-E888FD6B0CE9}" xr6:coauthVersionLast="47" xr6:coauthVersionMax="47" xr10:uidLastSave="{4B015D45-B3A4-476A-B246-94D9F206368F}"/>
  <bookViews>
    <workbookView xWindow="-38520" yWindow="-2070" windowWidth="38640" windowHeight="21240" xr2:uid="{00000000-000D-0000-FFFF-FFFF00000000}"/>
  </bookViews>
  <sheets>
    <sheet name="Grades" sheetId="1" r:id="rId1"/>
  </sheets>
  <definedNames>
    <definedName name="_xlnm.Print_Area" localSheetId="0">Grades!$A$1:$AN$158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158" i="1" l="1"/>
  <c r="AP157" i="1"/>
  <c r="AP118" i="1"/>
  <c r="AP48" i="1"/>
  <c r="AP44" i="1"/>
  <c r="AQ11" i="1" l="1"/>
  <c r="AR11" i="1" s="1"/>
  <c r="AP156" i="1" l="1"/>
  <c r="AP154" i="1"/>
  <c r="AP150" i="1"/>
  <c r="AP147" i="1"/>
  <c r="AP146" i="1"/>
  <c r="AP142" i="1"/>
  <c r="AP143" i="1"/>
  <c r="AP140" i="1"/>
  <c r="AP138" i="1"/>
  <c r="AP137" i="1"/>
  <c r="AP135" i="1"/>
  <c r="AP132" i="1"/>
  <c r="AP131" i="1"/>
  <c r="AP130" i="1"/>
  <c r="AP127" i="1"/>
  <c r="AP122" i="1"/>
  <c r="AP119" i="1"/>
  <c r="AP115" i="1"/>
  <c r="AP114" i="1"/>
  <c r="AP111" i="1"/>
  <c r="AP110" i="1"/>
  <c r="AP108" i="1"/>
  <c r="AP103" i="1"/>
  <c r="AP100" i="1"/>
  <c r="AP96" i="1"/>
  <c r="AP95" i="1"/>
  <c r="AP93" i="1"/>
  <c r="AP86" i="1"/>
  <c r="AP84" i="1"/>
  <c r="AP80" i="1"/>
  <c r="AP79" i="1"/>
  <c r="AP78" i="1"/>
  <c r="AP75" i="1"/>
  <c r="AP76" i="1"/>
  <c r="AP74" i="1"/>
  <c r="AP72" i="1"/>
  <c r="AP71" i="1"/>
  <c r="AP68" i="1"/>
  <c r="AP67" i="1"/>
  <c r="AP65" i="1"/>
  <c r="AP56" i="1"/>
  <c r="AP49" i="1"/>
  <c r="AP47" i="1"/>
  <c r="AP45" i="1"/>
  <c r="AP41" i="1"/>
  <c r="AP40" i="1"/>
  <c r="AP38" i="1"/>
  <c r="AP34" i="1"/>
  <c r="AP30" i="1"/>
  <c r="AP28" i="1"/>
  <c r="AP27" i="1"/>
  <c r="AP25" i="1"/>
  <c r="AP21" i="1"/>
  <c r="AP17" i="1"/>
  <c r="AP18" i="1"/>
  <c r="AP20" i="1"/>
  <c r="AQ12" i="1"/>
  <c r="AQ13" i="1"/>
  <c r="AQ15" i="1"/>
  <c r="AQ19" i="1"/>
  <c r="AR19" i="1" s="1"/>
  <c r="AQ23" i="1"/>
  <c r="AQ31" i="1"/>
  <c r="AQ43" i="1"/>
  <c r="AR43" i="1" s="1"/>
  <c r="AQ55" i="1"/>
  <c r="AQ59" i="1"/>
  <c r="AQ64" i="1"/>
  <c r="AQ70" i="1"/>
  <c r="AQ73" i="1"/>
  <c r="AQ92" i="1"/>
  <c r="AQ94" i="1"/>
  <c r="AQ107" i="1"/>
  <c r="AQ125" i="1"/>
  <c r="AQ134" i="1"/>
  <c r="AQ145" i="1"/>
  <c r="AR107" i="1" l="1"/>
  <c r="AR92" i="1"/>
  <c r="AR59" i="1"/>
  <c r="AR55" i="1"/>
  <c r="AR23" i="1"/>
  <c r="AR12" i="1"/>
  <c r="AR145" i="1"/>
  <c r="AR73" i="1"/>
  <c r="AR64" i="1"/>
  <c r="AR31" i="1"/>
  <c r="AR15" i="1"/>
  <c r="AR134" i="1"/>
  <c r="AR94" i="1"/>
  <c r="AR70" i="1"/>
  <c r="AR125" i="1"/>
  <c r="AR13" i="1"/>
  <c r="AM11" i="1" l="1"/>
  <c r="AL11" i="1"/>
  <c r="AL13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0" i="1"/>
  <c r="AM101" i="1"/>
  <c r="AM102" i="1"/>
  <c r="AM103" i="1"/>
  <c r="AM104" i="1"/>
  <c r="AM105" i="1"/>
  <c r="AM106" i="1"/>
  <c r="AM107" i="1"/>
  <c r="AM108" i="1"/>
  <c r="AM109" i="1"/>
  <c r="AM110" i="1"/>
  <c r="AM111" i="1"/>
  <c r="AM112" i="1"/>
  <c r="AM113" i="1"/>
  <c r="AM114" i="1"/>
  <c r="AM115" i="1"/>
  <c r="AM116" i="1"/>
  <c r="AM117" i="1"/>
  <c r="AM118" i="1"/>
  <c r="AM119" i="1"/>
  <c r="AM120" i="1"/>
  <c r="AM121" i="1"/>
  <c r="AM122" i="1"/>
  <c r="AM123" i="1"/>
  <c r="AM124" i="1"/>
  <c r="AM125" i="1"/>
  <c r="AM126" i="1"/>
  <c r="AM127" i="1"/>
  <c r="AM128" i="1"/>
  <c r="AM129" i="1"/>
  <c r="AM130" i="1"/>
  <c r="AM131" i="1"/>
  <c r="AM132" i="1"/>
  <c r="AM133" i="1"/>
  <c r="AM134" i="1"/>
  <c r="AM135" i="1"/>
  <c r="AM136" i="1"/>
  <c r="AM137" i="1"/>
  <c r="AM138" i="1"/>
  <c r="AM139" i="1"/>
  <c r="AM140" i="1"/>
  <c r="AM141" i="1"/>
  <c r="AM142" i="1"/>
  <c r="AM143" i="1"/>
  <c r="AM144" i="1"/>
  <c r="AM145" i="1"/>
  <c r="AM146" i="1"/>
  <c r="AM147" i="1"/>
  <c r="AM148" i="1"/>
  <c r="AM149" i="1"/>
  <c r="AM150" i="1"/>
  <c r="AM151" i="1"/>
  <c r="AM152" i="1"/>
  <c r="AM153" i="1"/>
  <c r="AM154" i="1"/>
  <c r="AM155" i="1"/>
  <c r="AM156" i="1"/>
  <c r="AM157" i="1"/>
  <c r="AL12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K13" i="1"/>
  <c r="AK11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K11" i="1"/>
  <c r="AL10" i="1"/>
  <c r="AK12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0" i="1"/>
  <c r="K35" i="1"/>
  <c r="K93" i="1"/>
  <c r="K57" i="1"/>
  <c r="K88" i="1"/>
  <c r="K71" i="1"/>
  <c r="K75" i="1"/>
  <c r="K134" i="1"/>
  <c r="K53" i="1"/>
  <c r="K122" i="1"/>
  <c r="K155" i="1"/>
  <c r="K126" i="1"/>
  <c r="K131" i="1"/>
  <c r="K100" i="1"/>
  <c r="K143" i="1"/>
  <c r="K108" i="1"/>
  <c r="K106" i="1"/>
  <c r="K67" i="1"/>
  <c r="K24" i="1"/>
  <c r="K86" i="1"/>
  <c r="K30" i="1"/>
  <c r="K103" i="1"/>
  <c r="K121" i="1"/>
  <c r="K33" i="1"/>
  <c r="K117" i="1"/>
  <c r="K78" i="1"/>
  <c r="K82" i="1"/>
  <c r="K107" i="1"/>
  <c r="K80" i="1"/>
  <c r="K46" i="1"/>
  <c r="K81" i="1"/>
  <c r="K123" i="1"/>
  <c r="K154" i="1"/>
  <c r="K91" i="1"/>
  <c r="K120" i="1"/>
  <c r="K62" i="1"/>
  <c r="K96" i="1"/>
  <c r="K99" i="1"/>
  <c r="K98" i="1"/>
  <c r="K116" i="1"/>
  <c r="K28" i="1"/>
  <c r="K36" i="1"/>
  <c r="K66" i="1"/>
  <c r="K129" i="1"/>
  <c r="K142" i="1"/>
  <c r="K102" i="1"/>
  <c r="K144" i="1"/>
  <c r="K70" i="1"/>
  <c r="K89" i="1"/>
  <c r="K151" i="1"/>
  <c r="K51" i="1"/>
  <c r="K109" i="1"/>
  <c r="K19" i="1"/>
  <c r="K18" i="1"/>
  <c r="K65" i="1"/>
  <c r="K141" i="1"/>
  <c r="K139" i="1"/>
  <c r="K68" i="1"/>
  <c r="K104" i="1"/>
  <c r="K59" i="1"/>
  <c r="K152" i="1"/>
  <c r="K87" i="1"/>
  <c r="K114" i="1"/>
  <c r="K21" i="1"/>
  <c r="K49" i="1"/>
  <c r="K84" i="1"/>
  <c r="K37" i="1"/>
  <c r="K137" i="1"/>
  <c r="K34" i="1"/>
  <c r="K115" i="1"/>
  <c r="K40" i="1"/>
  <c r="K64" i="1"/>
  <c r="K135" i="1"/>
  <c r="K72" i="1"/>
  <c r="K26" i="1"/>
  <c r="K111" i="1"/>
  <c r="K153" i="1"/>
  <c r="K22" i="1"/>
  <c r="K156" i="1"/>
  <c r="K130" i="1"/>
  <c r="K25" i="1"/>
  <c r="K85" i="1"/>
  <c r="K136" i="1"/>
  <c r="K112" i="1"/>
  <c r="K83" i="1"/>
  <c r="K38" i="1"/>
  <c r="K92" i="1"/>
  <c r="K97" i="1"/>
  <c r="K90" i="1"/>
  <c r="K52" i="1"/>
  <c r="K101" i="1"/>
  <c r="K63" i="1"/>
  <c r="K54" i="1"/>
  <c r="K140" i="1"/>
  <c r="K149" i="1"/>
  <c r="K124" i="1"/>
  <c r="K105" i="1"/>
  <c r="K47" i="1"/>
  <c r="K56" i="1"/>
  <c r="K77" i="1"/>
  <c r="K125" i="1"/>
  <c r="K158" i="1"/>
  <c r="K113" i="1"/>
  <c r="K61" i="1"/>
  <c r="K45" i="1"/>
  <c r="K23" i="1"/>
  <c r="K127" i="1"/>
  <c r="K17" i="1"/>
  <c r="K44" i="1"/>
  <c r="K157" i="1"/>
  <c r="K119" i="1"/>
  <c r="K74" i="1"/>
  <c r="K29" i="1"/>
  <c r="K31" i="1"/>
  <c r="K55" i="1"/>
  <c r="K110" i="1"/>
  <c r="K76" i="1"/>
  <c r="K16" i="1"/>
  <c r="K58" i="1"/>
  <c r="K60" i="1"/>
  <c r="K48" i="1"/>
  <c r="K94" i="1"/>
  <c r="K32" i="1"/>
  <c r="K95" i="1"/>
  <c r="K15" i="1"/>
  <c r="K43" i="1"/>
  <c r="K132" i="1"/>
  <c r="K150" i="1"/>
  <c r="K138" i="1"/>
  <c r="K12" i="1"/>
  <c r="K73" i="1"/>
  <c r="K118" i="1"/>
  <c r="K14" i="1"/>
  <c r="K39" i="1"/>
  <c r="K147" i="1"/>
  <c r="K133" i="1"/>
  <c r="K79" i="1"/>
  <c r="K13" i="1"/>
  <c r="K20" i="1"/>
  <c r="K41" i="1"/>
  <c r="K50" i="1"/>
  <c r="K69" i="1"/>
  <c r="K42" i="1"/>
  <c r="K146" i="1"/>
  <c r="K27" i="1"/>
  <c r="K148" i="1"/>
  <c r="K128" i="1"/>
  <c r="K145" i="1"/>
  <c r="E35" i="1"/>
  <c r="E93" i="1"/>
  <c r="E57" i="1"/>
  <c r="E88" i="1"/>
  <c r="E71" i="1"/>
  <c r="E75" i="1"/>
  <c r="E134" i="1"/>
  <c r="E53" i="1"/>
  <c r="E122" i="1"/>
  <c r="E155" i="1"/>
  <c r="E126" i="1"/>
  <c r="E131" i="1"/>
  <c r="E100" i="1"/>
  <c r="E143" i="1"/>
  <c r="E108" i="1"/>
  <c r="E106" i="1"/>
  <c r="E67" i="1"/>
  <c r="E24" i="1"/>
  <c r="E11" i="1"/>
  <c r="E86" i="1"/>
  <c r="E30" i="1"/>
  <c r="E103" i="1"/>
  <c r="E121" i="1"/>
  <c r="E33" i="1"/>
  <c r="E117" i="1"/>
  <c r="E78" i="1"/>
  <c r="E82" i="1"/>
  <c r="E107" i="1"/>
  <c r="E80" i="1"/>
  <c r="E46" i="1"/>
  <c r="E81" i="1"/>
  <c r="E123" i="1"/>
  <c r="E154" i="1"/>
  <c r="E91" i="1"/>
  <c r="E120" i="1"/>
  <c r="E62" i="1"/>
  <c r="E96" i="1"/>
  <c r="E99" i="1"/>
  <c r="E98" i="1"/>
  <c r="E116" i="1"/>
  <c r="E28" i="1"/>
  <c r="E36" i="1"/>
  <c r="E66" i="1"/>
  <c r="E129" i="1"/>
  <c r="E142" i="1"/>
  <c r="E102" i="1"/>
  <c r="E144" i="1"/>
  <c r="E70" i="1"/>
  <c r="E89" i="1"/>
  <c r="E151" i="1"/>
  <c r="E51" i="1"/>
  <c r="E109" i="1"/>
  <c r="E19" i="1"/>
  <c r="E18" i="1"/>
  <c r="E65" i="1"/>
  <c r="E141" i="1"/>
  <c r="E139" i="1"/>
  <c r="E68" i="1"/>
  <c r="E104" i="1"/>
  <c r="E59" i="1"/>
  <c r="E152" i="1"/>
  <c r="E87" i="1"/>
  <c r="E114" i="1"/>
  <c r="E21" i="1"/>
  <c r="E49" i="1"/>
  <c r="E84" i="1"/>
  <c r="E37" i="1"/>
  <c r="E137" i="1"/>
  <c r="E34" i="1"/>
  <c r="E115" i="1"/>
  <c r="E40" i="1"/>
  <c r="E64" i="1"/>
  <c r="E135" i="1"/>
  <c r="E72" i="1"/>
  <c r="E26" i="1"/>
  <c r="E111" i="1"/>
  <c r="E153" i="1"/>
  <c r="E22" i="1"/>
  <c r="E156" i="1"/>
  <c r="E130" i="1"/>
  <c r="E25" i="1"/>
  <c r="E85" i="1"/>
  <c r="E136" i="1"/>
  <c r="E112" i="1"/>
  <c r="E83" i="1"/>
  <c r="E38" i="1"/>
  <c r="E92" i="1"/>
  <c r="E97" i="1"/>
  <c r="E90" i="1"/>
  <c r="E52" i="1"/>
  <c r="E101" i="1"/>
  <c r="E63" i="1"/>
  <c r="E54" i="1"/>
  <c r="E140" i="1"/>
  <c r="E149" i="1"/>
  <c r="E124" i="1"/>
  <c r="E105" i="1"/>
  <c r="E47" i="1"/>
  <c r="E56" i="1"/>
  <c r="E77" i="1"/>
  <c r="E125" i="1"/>
  <c r="E158" i="1"/>
  <c r="E113" i="1"/>
  <c r="E61" i="1"/>
  <c r="E45" i="1"/>
  <c r="E23" i="1"/>
  <c r="E127" i="1"/>
  <c r="E17" i="1"/>
  <c r="E44" i="1"/>
  <c r="E157" i="1"/>
  <c r="E119" i="1"/>
  <c r="E74" i="1"/>
  <c r="E29" i="1"/>
  <c r="E31" i="1"/>
  <c r="E55" i="1"/>
  <c r="E110" i="1"/>
  <c r="E76" i="1"/>
  <c r="E16" i="1"/>
  <c r="E58" i="1"/>
  <c r="E60" i="1"/>
  <c r="E48" i="1"/>
  <c r="E94" i="1"/>
  <c r="E32" i="1"/>
  <c r="E95" i="1"/>
  <c r="E15" i="1"/>
  <c r="E43" i="1"/>
  <c r="E132" i="1"/>
  <c r="E150" i="1"/>
  <c r="E138" i="1"/>
  <c r="E12" i="1"/>
  <c r="E73" i="1"/>
  <c r="E118" i="1"/>
  <c r="E14" i="1"/>
  <c r="E39" i="1"/>
  <c r="E147" i="1"/>
  <c r="E133" i="1"/>
  <c r="E79" i="1"/>
  <c r="E13" i="1"/>
  <c r="E20" i="1"/>
  <c r="E41" i="1"/>
  <c r="E50" i="1"/>
  <c r="E69" i="1"/>
  <c r="E42" i="1"/>
  <c r="E146" i="1"/>
  <c r="E27" i="1"/>
  <c r="E148" i="1"/>
  <c r="E128" i="1"/>
  <c r="E145" i="1"/>
  <c r="AQ158" i="1" l="1"/>
  <c r="AQ14" i="1"/>
  <c r="AR14" i="1" s="1"/>
  <c r="AQ137" i="1"/>
  <c r="AQ89" i="1"/>
  <c r="AQ41" i="1"/>
  <c r="AQ136" i="1"/>
  <c r="AQ80" i="1"/>
  <c r="AQ40" i="1"/>
  <c r="AQ151" i="1"/>
  <c r="AQ143" i="1"/>
  <c r="AQ135" i="1"/>
  <c r="AQ127" i="1"/>
  <c r="AQ119" i="1"/>
  <c r="AQ111" i="1"/>
  <c r="AQ103" i="1"/>
  <c r="AQ95" i="1"/>
  <c r="AQ87" i="1"/>
  <c r="AQ79" i="1"/>
  <c r="AQ71" i="1"/>
  <c r="AQ63" i="1"/>
  <c r="AQ47" i="1"/>
  <c r="AQ39" i="1"/>
  <c r="AQ121" i="1"/>
  <c r="AQ33" i="1"/>
  <c r="AQ144" i="1"/>
  <c r="AQ96" i="1"/>
  <c r="AQ32" i="1"/>
  <c r="AQ150" i="1"/>
  <c r="AQ142" i="1"/>
  <c r="AQ126" i="1"/>
  <c r="AQ118" i="1"/>
  <c r="AQ110" i="1"/>
  <c r="AQ102" i="1"/>
  <c r="AQ86" i="1"/>
  <c r="AQ78" i="1"/>
  <c r="AQ62" i="1"/>
  <c r="AQ54" i="1"/>
  <c r="AQ46" i="1"/>
  <c r="AQ38" i="1"/>
  <c r="AQ30" i="1"/>
  <c r="AQ22" i="1"/>
  <c r="AQ113" i="1"/>
  <c r="AQ49" i="1"/>
  <c r="AQ104" i="1"/>
  <c r="AQ56" i="1"/>
  <c r="AQ157" i="1"/>
  <c r="AQ149" i="1"/>
  <c r="AQ141" i="1"/>
  <c r="AQ133" i="1"/>
  <c r="AQ117" i="1"/>
  <c r="AQ109" i="1"/>
  <c r="AQ101" i="1"/>
  <c r="AQ93" i="1"/>
  <c r="AQ85" i="1"/>
  <c r="AQ77" i="1"/>
  <c r="AQ69" i="1"/>
  <c r="AQ61" i="1"/>
  <c r="AQ53" i="1"/>
  <c r="AQ45" i="1"/>
  <c r="AQ37" i="1"/>
  <c r="AQ29" i="1"/>
  <c r="AQ21" i="1"/>
  <c r="AQ97" i="1"/>
  <c r="AQ57" i="1"/>
  <c r="AQ120" i="1"/>
  <c r="AQ72" i="1"/>
  <c r="AQ24" i="1"/>
  <c r="AQ156" i="1"/>
  <c r="AQ148" i="1"/>
  <c r="AQ140" i="1"/>
  <c r="AQ132" i="1"/>
  <c r="AQ124" i="1"/>
  <c r="AQ116" i="1"/>
  <c r="AQ108" i="1"/>
  <c r="AQ100" i="1"/>
  <c r="AQ84" i="1"/>
  <c r="AQ76" i="1"/>
  <c r="AQ68" i="1"/>
  <c r="AQ60" i="1"/>
  <c r="AQ52" i="1"/>
  <c r="AQ44" i="1"/>
  <c r="AQ36" i="1"/>
  <c r="AQ28" i="1"/>
  <c r="AQ20" i="1"/>
  <c r="AQ129" i="1"/>
  <c r="AQ81" i="1"/>
  <c r="AQ25" i="1"/>
  <c r="AQ128" i="1"/>
  <c r="AQ88" i="1"/>
  <c r="AQ48" i="1"/>
  <c r="AQ155" i="1"/>
  <c r="AQ147" i="1"/>
  <c r="AQ139" i="1"/>
  <c r="AQ131" i="1"/>
  <c r="AQ123" i="1"/>
  <c r="AQ115" i="1"/>
  <c r="AQ99" i="1"/>
  <c r="AQ91" i="1"/>
  <c r="AQ83" i="1"/>
  <c r="AQ75" i="1"/>
  <c r="AQ67" i="1"/>
  <c r="AQ51" i="1"/>
  <c r="AQ35" i="1"/>
  <c r="AQ27" i="1"/>
  <c r="AQ153" i="1"/>
  <c r="AQ105" i="1"/>
  <c r="AQ65" i="1"/>
  <c r="AQ17" i="1"/>
  <c r="AQ152" i="1"/>
  <c r="AQ112" i="1"/>
  <c r="AQ16" i="1"/>
  <c r="AQ154" i="1"/>
  <c r="AQ146" i="1"/>
  <c r="AQ138" i="1"/>
  <c r="AQ130" i="1"/>
  <c r="AQ122" i="1"/>
  <c r="AQ114" i="1"/>
  <c r="AQ106" i="1"/>
  <c r="AQ98" i="1"/>
  <c r="AQ90" i="1"/>
  <c r="AQ82" i="1"/>
  <c r="AQ74" i="1"/>
  <c r="AQ66" i="1"/>
  <c r="AQ58" i="1"/>
  <c r="AQ50" i="1"/>
  <c r="AQ42" i="1"/>
  <c r="AQ34" i="1"/>
  <c r="AQ26" i="1"/>
  <c r="AQ18" i="1"/>
  <c r="AR16" i="1" l="1"/>
  <c r="AR128" i="1"/>
  <c r="AR120" i="1"/>
  <c r="AR158" i="1"/>
  <c r="AR89" i="1"/>
  <c r="AR129" i="1"/>
  <c r="AR151" i="1"/>
  <c r="AR105" i="1"/>
  <c r="AR57" i="1"/>
  <c r="AR33" i="1"/>
  <c r="AR63" i="1"/>
  <c r="AR104" i="1"/>
  <c r="AR144" i="1"/>
  <c r="AR139" i="1"/>
  <c r="AR113" i="1"/>
  <c r="AR62" i="1"/>
  <c r="AR106" i="1"/>
  <c r="AR66" i="1"/>
  <c r="AR153" i="1"/>
  <c r="AR52" i="1"/>
  <c r="AR53" i="1"/>
  <c r="AR46" i="1"/>
  <c r="AR126" i="1"/>
  <c r="AR32" i="1"/>
  <c r="AR121" i="1"/>
  <c r="AR88" i="1"/>
  <c r="AR42" i="1"/>
  <c r="AR112" i="1"/>
  <c r="AR91" i="1"/>
  <c r="AR26" i="1"/>
  <c r="AR90" i="1"/>
  <c r="AR152" i="1"/>
  <c r="AR123" i="1"/>
  <c r="AR81" i="1"/>
  <c r="AR124" i="1"/>
  <c r="AR24" i="1"/>
  <c r="AR97" i="1"/>
  <c r="AR77" i="1"/>
  <c r="AR60" i="1"/>
  <c r="AR61" i="1"/>
  <c r="AR98" i="1"/>
  <c r="AR87" i="1"/>
  <c r="AR22" i="1"/>
  <c r="AR54" i="1"/>
  <c r="AR102" i="1"/>
  <c r="AR39" i="1"/>
  <c r="AR136" i="1"/>
  <c r="AR154" i="1"/>
  <c r="AR150" i="1"/>
  <c r="AR143" i="1"/>
  <c r="AR138" i="1"/>
  <c r="AR137" i="1"/>
  <c r="AR119" i="1"/>
  <c r="AR118" i="1"/>
  <c r="AR117" i="1"/>
  <c r="AR103" i="1"/>
  <c r="AR96" i="1"/>
  <c r="AR79" i="1"/>
  <c r="AR74" i="1"/>
  <c r="AR72" i="1"/>
  <c r="AR71" i="1"/>
  <c r="AR65" i="1"/>
  <c r="AR48" i="1"/>
  <c r="AR41" i="1"/>
  <c r="AR40" i="1"/>
  <c r="AR38" i="1"/>
  <c r="AR34" i="1"/>
  <c r="AR30" i="1"/>
  <c r="AR27" i="1"/>
  <c r="AR25" i="1"/>
  <c r="AR17" i="1"/>
  <c r="AR135" i="1"/>
  <c r="AR130" i="1"/>
  <c r="AR127" i="1"/>
  <c r="AR111" i="1"/>
  <c r="AR110" i="1"/>
  <c r="AR108" i="1"/>
  <c r="AR100" i="1"/>
  <c r="AR95" i="1"/>
  <c r="AR86" i="1"/>
  <c r="AR80" i="1"/>
  <c r="AR78" i="1"/>
  <c r="AR76" i="1"/>
  <c r="AR75" i="1"/>
  <c r="AR56" i="1"/>
  <c r="AR49" i="1"/>
  <c r="AR47" i="1"/>
  <c r="AR50" i="1"/>
  <c r="AR114" i="1"/>
  <c r="AR51" i="1"/>
  <c r="AR99" i="1"/>
  <c r="AR147" i="1"/>
  <c r="AR36" i="1"/>
  <c r="AR148" i="1"/>
  <c r="AR37" i="1"/>
  <c r="AR101" i="1"/>
  <c r="AR149" i="1"/>
  <c r="AR142" i="1"/>
  <c r="AR83" i="1"/>
  <c r="AR131" i="1"/>
  <c r="AR20" i="1"/>
  <c r="AR84" i="1"/>
  <c r="AR132" i="1"/>
  <c r="AR21" i="1"/>
  <c r="AR85" i="1"/>
  <c r="AR133" i="1"/>
  <c r="AR58" i="1"/>
  <c r="AR122" i="1"/>
  <c r="AR155" i="1"/>
  <c r="AR44" i="1"/>
  <c r="AR156" i="1"/>
  <c r="AR45" i="1"/>
  <c r="AR109" i="1"/>
  <c r="AR157" i="1"/>
  <c r="AR18" i="1"/>
  <c r="AR82" i="1"/>
  <c r="AR146" i="1"/>
  <c r="AR35" i="1"/>
  <c r="AR67" i="1"/>
  <c r="AR115" i="1"/>
  <c r="AR68" i="1"/>
  <c r="AR116" i="1"/>
  <c r="AR69" i="1"/>
  <c r="AR28" i="1"/>
  <c r="AR140" i="1"/>
  <c r="AR29" i="1"/>
  <c r="AR93" i="1"/>
  <c r="AR141" i="1"/>
</calcChain>
</file>

<file path=xl/sharedStrings.xml><?xml version="1.0" encoding="utf-8"?>
<sst xmlns="http://schemas.openxmlformats.org/spreadsheetml/2006/main" count="302" uniqueCount="55">
  <si>
    <t>-</t>
  </si>
  <si>
    <t>61293W</t>
  </si>
  <si>
    <t>Kvanttimekaniikan perusteet (Viikkosykli 1)</t>
  </si>
  <si>
    <t>MyCo-tehtävät</t>
  </si>
  <si>
    <t xml:space="preserve">Osuus </t>
  </si>
  <si>
    <t>Viikko-ongelmat</t>
  </si>
  <si>
    <t>1</t>
  </si>
  <si>
    <t>2</t>
  </si>
  <si>
    <t>3</t>
  </si>
  <si>
    <t>maksimista</t>
  </si>
  <si>
    <t>Perusosa</t>
  </si>
  <si>
    <t>Laaja osa</t>
  </si>
  <si>
    <t>Yksinkertaiset kvanttisysteemit (Viikkosykli 2)</t>
  </si>
  <si>
    <t>4</t>
  </si>
  <si>
    <t>5</t>
  </si>
  <si>
    <t>6</t>
  </si>
  <si>
    <t>Opiskelutaidot</t>
  </si>
  <si>
    <t>Vertaisarviointi</t>
  </si>
  <si>
    <t>Viikko-ongelmat 1</t>
  </si>
  <si>
    <t>Viikko-ongelmat 2</t>
  </si>
  <si>
    <t>Perusall</t>
  </si>
  <si>
    <t>Videot</t>
  </si>
  <si>
    <t>Osuus</t>
  </si>
  <si>
    <t>Opno.</t>
  </si>
  <si>
    <t>max</t>
  </si>
  <si>
    <t>Perusall &amp;</t>
  </si>
  <si>
    <t>MyCot:</t>
  </si>
  <si>
    <t>videot:</t>
  </si>
  <si>
    <t>Ongelmat:</t>
  </si>
  <si>
    <t>Viikko-ongelmat 3</t>
  </si>
  <si>
    <t>Viikko-ongelmat 4</t>
  </si>
  <si>
    <t>Spektroskopia (Viikkosykli 3)</t>
  </si>
  <si>
    <t>Atomisysteemit (Viikkosykli 4)</t>
  </si>
  <si>
    <t>kysely</t>
  </si>
  <si>
    <t>Palaute-</t>
  </si>
  <si>
    <t>Primetime:</t>
  </si>
  <si>
    <t>Arvosana</t>
  </si>
  <si>
    <t>Arvosanaraja %</t>
  </si>
  <si>
    <t>&lt;45</t>
  </si>
  <si>
    <t>Olit vähän liian tiukka itsearvioinnissasi. Korjasin sitä vähän ylöspäin.</t>
  </si>
  <si>
    <t>Olit arvioinut itseäsi selvästi liian kriittisesti. Korjasin arviointiasi ylöspäin.</t>
  </si>
  <si>
    <t>Olit vähän liian avokätinen itsearvioinnissasi. Korjasin arviotasi vähän alaspäin.</t>
  </si>
  <si>
    <t>Alkuperäinen</t>
  </si>
  <si>
    <t>Korjattu</t>
  </si>
  <si>
    <t>Kommentti itsearvioinnista</t>
  </si>
  <si>
    <t>*</t>
  </si>
  <si>
    <t>Itsearviointi puuttuu</t>
  </si>
  <si>
    <t>itsearviointi:</t>
  </si>
  <si>
    <t>Kokonaispisteet:</t>
  </si>
  <si>
    <t>Arvosana:</t>
  </si>
  <si>
    <t>Itsearviointi ja arvosana</t>
  </si>
  <si>
    <t>Osuudet kokonaispisteistä</t>
  </si>
  <si>
    <t xml:space="preserve">Arvosana määräytyi kaavalla: Arvosana = Perusall-lukupaketit ja opetusvideot (15 %) + MyCo-tehtävät (10 %) + Viikko-ongelmat sekä vertais- ja itsearviointi (perusosa 25 %, laaja osa 35 %)  + Primetime-sessiot (10 %) + Itsearviointi (40 %)
</t>
  </si>
  <si>
    <t>Atomirakenne ja spektroskopia -kurssin pisteet ja arvosanat</t>
  </si>
  <si>
    <t>Lauri Partanen 10.11.2023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</si>
</sst>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1"/>
      <color theme="1"/>
      <name val="Arial Unicode MS"/>
    </font>
    <font>
      <b/>
      <i/>
      <sz val="16"/>
      <color theme="1"/>
      <name val="Arial Unicode MS"/>
    </font>
    <font>
      <b/>
      <i/>
      <u/>
      <sz val="11"/>
      <color theme="1"/>
      <name val="Arial Unicode MS"/>
    </font>
    <font>
      <b/>
      <sz val="11"/>
      <color rgb="FF000000"/>
      <name val="Calibri"/>
      <family val="2"/>
    </font>
    <font>
      <sz val="11"/>
      <color rgb="FFFF0000"/>
      <name val="Arial Unicode MS"/>
    </font>
    <font>
      <sz val="11"/>
      <name val="Arial Unicode MS"/>
    </font>
    <font>
      <b/>
      <sz val="11"/>
      <color theme="1"/>
      <name val="Arial Unicode MS"/>
    </font>
    <font>
      <b/>
      <sz val="20"/>
      <color theme="1"/>
      <name val="Arial Unicode MS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Arial Unicode MS"/>
    </font>
  </fonts>
  <fills count="1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0" fontId="2" fillId="0" borderId="0"/>
  </cellStyleXfs>
  <cellXfs count="189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164" fontId="3" fillId="2" borderId="2" xfId="0" applyNumberFormat="1" applyFont="1" applyFill="1" applyBorder="1"/>
    <xf numFmtId="0" fontId="3" fillId="2" borderId="3" xfId="0" applyFont="1" applyFill="1" applyBorder="1"/>
    <xf numFmtId="0" fontId="0" fillId="2" borderId="4" xfId="0" applyFill="1" applyBorder="1"/>
    <xf numFmtId="0" fontId="0" fillId="2" borderId="5" xfId="0" applyFill="1" applyBorder="1"/>
    <xf numFmtId="0" fontId="3" fillId="4" borderId="2" xfId="0" applyFont="1" applyFill="1" applyBorder="1"/>
    <xf numFmtId="0" fontId="0" fillId="4" borderId="2" xfId="0" applyFill="1" applyBorder="1"/>
    <xf numFmtId="0" fontId="0" fillId="4" borderId="0" xfId="0" applyFill="1" applyBorder="1"/>
    <xf numFmtId="49" fontId="0" fillId="4" borderId="0" xfId="0" applyNumberFormat="1" applyFill="1" applyBorder="1"/>
    <xf numFmtId="0" fontId="4" fillId="0" borderId="0" xfId="0" applyFont="1"/>
    <xf numFmtId="0" fontId="3" fillId="6" borderId="1" xfId="0" applyFont="1" applyFill="1" applyBorder="1"/>
    <xf numFmtId="0" fontId="3" fillId="6" borderId="2" xfId="0" applyFont="1" applyFill="1" applyBorder="1"/>
    <xf numFmtId="0" fontId="3" fillId="6" borderId="3" xfId="0" applyFont="1" applyFill="1" applyBorder="1"/>
    <xf numFmtId="0" fontId="0" fillId="6" borderId="4" xfId="0" applyFill="1" applyBorder="1"/>
    <xf numFmtId="0" fontId="0" fillId="6" borderId="5" xfId="0" applyFill="1" applyBorder="1"/>
    <xf numFmtId="0" fontId="0" fillId="2" borderId="0" xfId="0" applyFill="1" applyBorder="1"/>
    <xf numFmtId="164" fontId="0" fillId="2" borderId="0" xfId="0" applyNumberFormat="1" applyFill="1" applyBorder="1"/>
    <xf numFmtId="0" fontId="0" fillId="6" borderId="0" xfId="0" applyFill="1" applyBorder="1"/>
    <xf numFmtId="164" fontId="0" fillId="6" borderId="0" xfId="0" applyNumberFormat="1" applyFill="1" applyBorder="1"/>
    <xf numFmtId="0" fontId="5" fillId="3" borderId="4" xfId="0" applyFont="1" applyFill="1" applyBorder="1"/>
    <xf numFmtId="0" fontId="5" fillId="3" borderId="0" xfId="0" applyFont="1" applyFill="1" applyBorder="1"/>
    <xf numFmtId="2" fontId="5" fillId="3" borderId="0" xfId="0" applyNumberFormat="1" applyFont="1" applyFill="1" applyBorder="1"/>
    <xf numFmtId="0" fontId="5" fillId="2" borderId="0" xfId="0" applyFont="1" applyFill="1" applyBorder="1"/>
    <xf numFmtId="0" fontId="5" fillId="2" borderId="5" xfId="0" applyFont="1" applyFill="1" applyBorder="1"/>
    <xf numFmtId="0" fontId="5" fillId="3" borderId="6" xfId="0" applyFont="1" applyFill="1" applyBorder="1"/>
    <xf numFmtId="0" fontId="5" fillId="3" borderId="7" xfId="0" applyFont="1" applyFill="1" applyBorder="1"/>
    <xf numFmtId="2" fontId="5" fillId="3" borderId="7" xfId="0" applyNumberFormat="1" applyFont="1" applyFill="1" applyBorder="1"/>
    <xf numFmtId="0" fontId="5" fillId="2" borderId="7" xfId="0" applyFont="1" applyFill="1" applyBorder="1"/>
    <xf numFmtId="0" fontId="5" fillId="2" borderId="8" xfId="0" applyFont="1" applyFill="1" applyBorder="1"/>
    <xf numFmtId="0" fontId="5" fillId="8" borderId="4" xfId="0" applyFont="1" applyFill="1" applyBorder="1"/>
    <xf numFmtId="0" fontId="5" fillId="8" borderId="0" xfId="0" applyFont="1" applyFill="1" applyBorder="1"/>
    <xf numFmtId="2" fontId="5" fillId="8" borderId="0" xfId="0" applyNumberFormat="1" applyFont="1" applyFill="1" applyBorder="1"/>
    <xf numFmtId="0" fontId="5" fillId="6" borderId="0" xfId="0" applyFont="1" applyFill="1" applyBorder="1"/>
    <xf numFmtId="0" fontId="5" fillId="6" borderId="5" xfId="0" applyFont="1" applyFill="1" applyBorder="1"/>
    <xf numFmtId="0" fontId="5" fillId="8" borderId="6" xfId="0" applyFont="1" applyFill="1" applyBorder="1"/>
    <xf numFmtId="0" fontId="5" fillId="8" borderId="7" xfId="0" applyFont="1" applyFill="1" applyBorder="1"/>
    <xf numFmtId="2" fontId="5" fillId="8" borderId="7" xfId="0" applyNumberFormat="1" applyFont="1" applyFill="1" applyBorder="1"/>
    <xf numFmtId="0" fontId="5" fillId="6" borderId="7" xfId="0" applyFont="1" applyFill="1" applyBorder="1"/>
    <xf numFmtId="0" fontId="5" fillId="6" borderId="8" xfId="0" applyFont="1" applyFill="1" applyBorder="1"/>
    <xf numFmtId="0" fontId="5" fillId="5" borderId="4" xfId="0" applyFont="1" applyFill="1" applyBorder="1"/>
    <xf numFmtId="0" fontId="5" fillId="5" borderId="0" xfId="0" applyFont="1" applyFill="1" applyBorder="1"/>
    <xf numFmtId="2" fontId="5" fillId="4" borderId="0" xfId="0" applyNumberFormat="1" applyFont="1" applyFill="1" applyBorder="1"/>
    <xf numFmtId="0" fontId="5" fillId="5" borderId="7" xfId="0" applyFont="1" applyFill="1" applyBorder="1"/>
    <xf numFmtId="2" fontId="5" fillId="4" borderId="7" xfId="0" applyNumberFormat="1" applyFont="1" applyFill="1" applyBorder="1"/>
    <xf numFmtId="49" fontId="0" fillId="2" borderId="4" xfId="0" applyNumberFormat="1" applyFill="1" applyBorder="1"/>
    <xf numFmtId="49" fontId="0" fillId="2" borderId="0" xfId="0" applyNumberFormat="1" applyFill="1" applyBorder="1"/>
    <xf numFmtId="49" fontId="0" fillId="2" borderId="5" xfId="0" applyNumberFormat="1" applyFill="1" applyBorder="1"/>
    <xf numFmtId="49" fontId="0" fillId="6" borderId="4" xfId="0" applyNumberFormat="1" applyFill="1" applyBorder="1"/>
    <xf numFmtId="49" fontId="0" fillId="6" borderId="0" xfId="0" applyNumberFormat="1" applyFill="1" applyBorder="1"/>
    <xf numFmtId="49" fontId="0" fillId="6" borderId="5" xfId="0" applyNumberFormat="1" applyFill="1" applyBorder="1"/>
    <xf numFmtId="0" fontId="0" fillId="3" borderId="9" xfId="0" applyFill="1" applyBorder="1"/>
    <xf numFmtId="0" fontId="0" fillId="3" borderId="10" xfId="0" applyFill="1" applyBorder="1"/>
    <xf numFmtId="2" fontId="0" fillId="3" borderId="10" xfId="0" applyNumberFormat="1" applyFill="1" applyBorder="1"/>
    <xf numFmtId="0" fontId="0" fillId="2" borderId="10" xfId="0" applyFill="1" applyBorder="1"/>
    <xf numFmtId="0" fontId="0" fillId="2" borderId="11" xfId="0" applyFill="1" applyBorder="1"/>
    <xf numFmtId="0" fontId="0" fillId="8" borderId="9" xfId="0" applyFill="1" applyBorder="1"/>
    <xf numFmtId="0" fontId="0" fillId="8" borderId="10" xfId="0" applyFill="1" applyBorder="1"/>
    <xf numFmtId="0" fontId="0" fillId="6" borderId="10" xfId="0" applyFill="1" applyBorder="1"/>
    <xf numFmtId="0" fontId="0" fillId="6" borderId="11" xfId="0" applyFill="1" applyBorder="1"/>
    <xf numFmtId="0" fontId="0" fillId="5" borderId="9" xfId="0" applyFill="1" applyBorder="1"/>
    <xf numFmtId="0" fontId="0" fillId="5" borderId="10" xfId="0" applyFill="1" applyBorder="1"/>
    <xf numFmtId="2" fontId="0" fillId="4" borderId="10" xfId="0" applyNumberFormat="1" applyFill="1" applyBorder="1"/>
    <xf numFmtId="2" fontId="0" fillId="4" borderId="11" xfId="0" applyNumberFormat="1" applyFill="1" applyBorder="1"/>
    <xf numFmtId="0" fontId="0" fillId="9" borderId="13" xfId="0" applyFill="1" applyBorder="1"/>
    <xf numFmtId="0" fontId="0" fillId="9" borderId="14" xfId="0" applyFill="1" applyBorder="1"/>
    <xf numFmtId="0" fontId="6" fillId="9" borderId="14" xfId="0" applyFont="1" applyFill="1" applyBorder="1"/>
    <xf numFmtId="0" fontId="6" fillId="9" borderId="12" xfId="0" applyFont="1" applyFill="1" applyBorder="1"/>
    <xf numFmtId="0" fontId="5" fillId="9" borderId="14" xfId="0" applyNumberFormat="1" applyFont="1" applyFill="1" applyBorder="1"/>
    <xf numFmtId="0" fontId="5" fillId="9" borderId="15" xfId="0" applyFont="1" applyFill="1" applyBorder="1"/>
    <xf numFmtId="0" fontId="7" fillId="0" borderId="0" xfId="0" applyFont="1"/>
    <xf numFmtId="0" fontId="6" fillId="0" borderId="0" xfId="0" applyFont="1" applyAlignment="1"/>
    <xf numFmtId="2" fontId="0" fillId="0" borderId="0" xfId="0" applyNumberFormat="1"/>
    <xf numFmtId="0" fontId="0" fillId="0" borderId="0" xfId="0" applyFill="1"/>
    <xf numFmtId="0" fontId="0" fillId="0" borderId="0" xfId="0" applyFill="1" applyBorder="1"/>
    <xf numFmtId="0" fontId="0" fillId="10" borderId="9" xfId="0" applyFill="1" applyBorder="1"/>
    <xf numFmtId="0" fontId="0" fillId="10" borderId="10" xfId="0" applyFill="1" applyBorder="1"/>
    <xf numFmtId="0" fontId="0" fillId="10" borderId="0" xfId="0" applyFill="1"/>
    <xf numFmtId="2" fontId="5" fillId="10" borderId="0" xfId="0" applyNumberFormat="1" applyFont="1" applyFill="1" applyBorder="1"/>
    <xf numFmtId="0" fontId="3" fillId="11" borderId="1" xfId="0" applyFont="1" applyFill="1" applyBorder="1"/>
    <xf numFmtId="0" fontId="3" fillId="11" borderId="2" xfId="0" applyFont="1" applyFill="1" applyBorder="1"/>
    <xf numFmtId="0" fontId="0" fillId="11" borderId="0" xfId="0" applyFill="1" applyBorder="1"/>
    <xf numFmtId="0" fontId="0" fillId="11" borderId="4" xfId="0" applyFill="1" applyBorder="1"/>
    <xf numFmtId="0" fontId="0" fillId="11" borderId="0" xfId="0" applyFill="1"/>
    <xf numFmtId="164" fontId="0" fillId="11" borderId="0" xfId="0" applyNumberFormat="1" applyFill="1" applyBorder="1"/>
    <xf numFmtId="0" fontId="0" fillId="11" borderId="5" xfId="0" applyFill="1" applyBorder="1"/>
    <xf numFmtId="49" fontId="0" fillId="11" borderId="5" xfId="0" applyNumberFormat="1" applyFill="1" applyBorder="1"/>
    <xf numFmtId="0" fontId="0" fillId="11" borderId="10" xfId="0" applyFill="1" applyBorder="1"/>
    <xf numFmtId="0" fontId="0" fillId="11" borderId="11" xfId="0" applyFill="1" applyBorder="1"/>
    <xf numFmtId="2" fontId="5" fillId="11" borderId="0" xfId="0" applyNumberFormat="1" applyFont="1" applyFill="1" applyBorder="1"/>
    <xf numFmtId="0" fontId="3" fillId="11" borderId="3" xfId="0" applyFont="1" applyFill="1" applyBorder="1"/>
    <xf numFmtId="2" fontId="5" fillId="11" borderId="5" xfId="0" applyNumberFormat="1" applyFont="1" applyFill="1" applyBorder="1"/>
    <xf numFmtId="0" fontId="0" fillId="12" borderId="10" xfId="0" applyFill="1" applyBorder="1"/>
    <xf numFmtId="0" fontId="0" fillId="12" borderId="0" xfId="0" applyFill="1"/>
    <xf numFmtId="2" fontId="5" fillId="12" borderId="0" xfId="0" applyNumberFormat="1" applyFont="1" applyFill="1" applyBorder="1"/>
    <xf numFmtId="0" fontId="3" fillId="7" borderId="1" xfId="0" applyFont="1" applyFill="1" applyBorder="1"/>
    <xf numFmtId="0" fontId="3" fillId="7" borderId="2" xfId="0" applyFont="1" applyFill="1" applyBorder="1"/>
    <xf numFmtId="0" fontId="3" fillId="7" borderId="3" xfId="0" applyFont="1" applyFill="1" applyBorder="1"/>
    <xf numFmtId="0" fontId="0" fillId="7" borderId="0" xfId="0" applyFill="1" applyBorder="1"/>
    <xf numFmtId="0" fontId="0" fillId="7" borderId="5" xfId="0" applyFill="1" applyBorder="1"/>
    <xf numFmtId="0" fontId="0" fillId="7" borderId="4" xfId="0" applyFill="1" applyBorder="1"/>
    <xf numFmtId="0" fontId="0" fillId="7" borderId="0" xfId="0" applyFill="1"/>
    <xf numFmtId="164" fontId="0" fillId="7" borderId="0" xfId="0" applyNumberFormat="1" applyFill="1" applyBorder="1"/>
    <xf numFmtId="0" fontId="4" fillId="7" borderId="0" xfId="0" applyFont="1" applyFill="1"/>
    <xf numFmtId="0" fontId="5" fillId="7" borderId="10" xfId="0" applyFont="1" applyFill="1" applyBorder="1"/>
    <xf numFmtId="0" fontId="5" fillId="7" borderId="0" xfId="0" applyFont="1" applyFill="1"/>
    <xf numFmtId="0" fontId="0" fillId="10" borderId="6" xfId="0" applyFill="1" applyBorder="1"/>
    <xf numFmtId="0" fontId="0" fillId="10" borderId="7" xfId="0" applyFill="1" applyBorder="1"/>
    <xf numFmtId="2" fontId="5" fillId="10" borderId="7" xfId="0" applyNumberFormat="1" applyFont="1" applyFill="1" applyBorder="1"/>
    <xf numFmtId="2" fontId="5" fillId="11" borderId="7" xfId="0" applyNumberFormat="1" applyFont="1" applyFill="1" applyBorder="1"/>
    <xf numFmtId="2" fontId="5" fillId="11" borderId="8" xfId="0" applyNumberFormat="1" applyFont="1" applyFill="1" applyBorder="1"/>
    <xf numFmtId="0" fontId="0" fillId="12" borderId="7" xfId="0" applyFill="1" applyBorder="1"/>
    <xf numFmtId="2" fontId="5" fillId="12" borderId="7" xfId="0" applyNumberFormat="1" applyFont="1" applyFill="1" applyBorder="1"/>
    <xf numFmtId="0" fontId="5" fillId="7" borderId="7" xfId="0" applyFont="1" applyFill="1" applyBorder="1"/>
    <xf numFmtId="164" fontId="0" fillId="0" borderId="0" xfId="0" applyNumberFormat="1" applyFill="1" applyBorder="1"/>
    <xf numFmtId="2" fontId="5" fillId="0" borderId="0" xfId="0" applyNumberFormat="1" applyFont="1" applyFill="1" applyBorder="1"/>
    <xf numFmtId="0" fontId="4" fillId="0" borderId="0" xfId="0" applyFont="1" applyFill="1"/>
    <xf numFmtId="49" fontId="0" fillId="0" borderId="0" xfId="0" applyNumberFormat="1" applyFill="1" applyBorder="1"/>
    <xf numFmtId="0" fontId="4" fillId="0" borderId="0" xfId="0" applyFont="1" applyFill="1" applyBorder="1"/>
    <xf numFmtId="2" fontId="0" fillId="4" borderId="0" xfId="0" applyNumberFormat="1" applyFill="1"/>
    <xf numFmtId="0" fontId="0" fillId="4" borderId="0" xfId="0" applyFill="1"/>
    <xf numFmtId="2" fontId="0" fillId="4" borderId="7" xfId="0" applyNumberFormat="1" applyFill="1" applyBorder="1"/>
    <xf numFmtId="0" fontId="8" fillId="0" borderId="0" xfId="0" applyFont="1" applyAlignment="1">
      <alignment horizontal="center" wrapText="1"/>
    </xf>
    <xf numFmtId="2" fontId="0" fillId="0" borderId="0" xfId="0" applyNumberFormat="1" applyFill="1"/>
    <xf numFmtId="49" fontId="0" fillId="7" borderId="7" xfId="0" applyNumberFormat="1" applyFill="1" applyBorder="1"/>
    <xf numFmtId="49" fontId="0" fillId="7" borderId="8" xfId="0" applyNumberForma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6" fillId="13" borderId="4" xfId="0" applyFont="1" applyFill="1" applyBorder="1"/>
    <xf numFmtId="0" fontId="6" fillId="13" borderId="0" xfId="0" applyFont="1" applyFill="1" applyBorder="1"/>
    <xf numFmtId="0" fontId="6" fillId="13" borderId="5" xfId="0" applyFont="1" applyFill="1" applyBorder="1"/>
    <xf numFmtId="49" fontId="6" fillId="13" borderId="5" xfId="0" applyNumberFormat="1" applyFont="1" applyFill="1" applyBorder="1"/>
    <xf numFmtId="2" fontId="6" fillId="13" borderId="9" xfId="0" applyNumberFormat="1" applyFont="1" applyFill="1" applyBorder="1"/>
    <xf numFmtId="2" fontId="6" fillId="13" borderId="10" xfId="0" applyNumberFormat="1" applyFont="1" applyFill="1" applyBorder="1"/>
    <xf numFmtId="2" fontId="6" fillId="13" borderId="11" xfId="0" applyNumberFormat="1" applyFont="1" applyFill="1" applyBorder="1"/>
    <xf numFmtId="2" fontId="6" fillId="13" borderId="0" xfId="0" applyNumberFormat="1" applyFont="1" applyFill="1" applyBorder="1"/>
    <xf numFmtId="2" fontId="6" fillId="13" borderId="5" xfId="0" applyNumberFormat="1" applyFont="1" applyFill="1" applyBorder="1"/>
    <xf numFmtId="2" fontId="6" fillId="13" borderId="8" xfId="0" applyNumberFormat="1" applyFont="1" applyFill="1" applyBorder="1"/>
    <xf numFmtId="0" fontId="0" fillId="7" borderId="8" xfId="0" applyFill="1" applyBorder="1"/>
    <xf numFmtId="49" fontId="3" fillId="0" borderId="0" xfId="0" applyNumberFormat="1" applyFont="1"/>
    <xf numFmtId="49" fontId="6" fillId="13" borderId="0" xfId="0" applyNumberFormat="1" applyFont="1" applyFill="1" applyBorder="1"/>
    <xf numFmtId="2" fontId="6" fillId="9" borderId="4" xfId="0" applyNumberFormat="1" applyFont="1" applyFill="1" applyBorder="1"/>
    <xf numFmtId="2" fontId="6" fillId="9" borderId="0" xfId="0" applyNumberFormat="1" applyFont="1" applyFill="1" applyBorder="1"/>
    <xf numFmtId="2" fontId="6" fillId="9" borderId="6" xfId="0" applyNumberFormat="1" applyFont="1" applyFill="1" applyBorder="1"/>
    <xf numFmtId="2" fontId="6" fillId="9" borderId="7" xfId="0" applyNumberFormat="1" applyFont="1" applyFill="1" applyBorder="1"/>
    <xf numFmtId="2" fontId="6" fillId="13" borderId="7" xfId="0" applyNumberFormat="1" applyFont="1" applyFill="1" applyBorder="1"/>
    <xf numFmtId="2" fontId="0" fillId="0" borderId="0" xfId="0" applyNumberFormat="1" applyFill="1" applyBorder="1"/>
    <xf numFmtId="1" fontId="0" fillId="0" borderId="0" xfId="0" applyNumberFormat="1" applyFill="1" applyBorder="1"/>
    <xf numFmtId="1" fontId="0" fillId="0" borderId="0" xfId="0" applyNumberFormat="1"/>
    <xf numFmtId="0" fontId="10" fillId="0" borderId="4" xfId="0" applyFont="1" applyBorder="1"/>
    <xf numFmtId="0" fontId="6" fillId="0" borderId="0" xfId="0" applyFont="1" applyFill="1" applyBorder="1"/>
    <xf numFmtId="0" fontId="0" fillId="0" borderId="0" xfId="0" applyFill="1" applyBorder="1" applyAlignment="1"/>
    <xf numFmtId="0" fontId="9" fillId="0" borderId="4" xfId="0" applyFont="1" applyBorder="1"/>
    <xf numFmtId="0" fontId="0" fillId="13" borderId="9" xfId="0" applyFill="1" applyBorder="1"/>
    <xf numFmtId="0" fontId="0" fillId="13" borderId="10" xfId="0" applyFill="1" applyBorder="1"/>
    <xf numFmtId="0" fontId="6" fillId="13" borderId="10" xfId="0" applyFont="1" applyFill="1" applyBorder="1"/>
    <xf numFmtId="0" fontId="0" fillId="13" borderId="11" xfId="0" applyFill="1" applyBorder="1"/>
    <xf numFmtId="0" fontId="0" fillId="14" borderId="0" xfId="0" applyFill="1" applyBorder="1"/>
    <xf numFmtId="2" fontId="5" fillId="14" borderId="0" xfId="0" applyNumberFormat="1" applyFont="1" applyFill="1" applyBorder="1"/>
    <xf numFmtId="2" fontId="4" fillId="14" borderId="0" xfId="0" applyNumberFormat="1" applyFont="1" applyFill="1" applyBorder="1"/>
    <xf numFmtId="1" fontId="6" fillId="13" borderId="0" xfId="0" applyNumberFormat="1" applyFont="1" applyFill="1" applyBorder="1"/>
    <xf numFmtId="0" fontId="10" fillId="0" borderId="13" xfId="0" applyFont="1" applyBorder="1" applyAlignment="1">
      <alignment horizontal="center"/>
    </xf>
    <xf numFmtId="1" fontId="10" fillId="0" borderId="13" xfId="0" applyNumberFormat="1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1" fontId="10" fillId="0" borderId="14" xfId="0" applyNumberFormat="1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/>
    </xf>
    <xf numFmtId="0" fontId="0" fillId="14" borderId="1" xfId="0" applyFill="1" applyBorder="1"/>
    <xf numFmtId="0" fontId="0" fillId="14" borderId="2" xfId="0" applyFill="1" applyBorder="1"/>
    <xf numFmtId="1" fontId="6" fillId="13" borderId="2" xfId="0" applyNumberFormat="1" applyFont="1" applyFill="1" applyBorder="1"/>
    <xf numFmtId="0" fontId="0" fillId="9" borderId="3" xfId="0" applyFill="1" applyBorder="1"/>
    <xf numFmtId="0" fontId="0" fillId="14" borderId="4" xfId="0" applyFill="1" applyBorder="1"/>
    <xf numFmtId="0" fontId="0" fillId="9" borderId="5" xfId="0" applyFill="1" applyBorder="1"/>
    <xf numFmtId="2" fontId="5" fillId="14" borderId="4" xfId="0" applyNumberFormat="1" applyFont="1" applyFill="1" applyBorder="1"/>
    <xf numFmtId="2" fontId="5" fillId="9" borderId="5" xfId="0" applyNumberFormat="1" applyFont="1" applyFill="1" applyBorder="1"/>
    <xf numFmtId="2" fontId="11" fillId="9" borderId="5" xfId="0" applyNumberFormat="1" applyFont="1" applyFill="1" applyBorder="1"/>
    <xf numFmtId="2" fontId="5" fillId="14" borderId="4" xfId="0" applyNumberFormat="1" applyFont="1" applyFill="1" applyBorder="1" applyAlignment="1">
      <alignment horizontal="right"/>
    </xf>
    <xf numFmtId="2" fontId="4" fillId="14" borderId="0" xfId="0" applyNumberFormat="1" applyFont="1" applyFill="1" applyBorder="1" applyAlignment="1">
      <alignment horizontal="right"/>
    </xf>
    <xf numFmtId="2" fontId="5" fillId="14" borderId="6" xfId="0" applyNumberFormat="1" applyFont="1" applyFill="1" applyBorder="1"/>
    <xf numFmtId="2" fontId="5" fillId="14" borderId="7" xfId="0" applyNumberFormat="1" applyFont="1" applyFill="1" applyBorder="1"/>
    <xf numFmtId="1" fontId="6" fillId="13" borderId="7" xfId="0" applyNumberFormat="1" applyFont="1" applyFill="1" applyBorder="1"/>
    <xf numFmtId="0" fontId="6" fillId="13" borderId="7" xfId="0" applyFont="1" applyFill="1" applyBorder="1"/>
    <xf numFmtId="2" fontId="5" fillId="9" borderId="8" xfId="0" applyNumberFormat="1" applyFont="1" applyFill="1" applyBorder="1"/>
    <xf numFmtId="0" fontId="6" fillId="13" borderId="8" xfId="0" applyFont="1" applyFill="1" applyBorder="1"/>
    <xf numFmtId="164" fontId="10" fillId="0" borderId="15" xfId="0" applyNumberFormat="1" applyFont="1" applyBorder="1" applyAlignment="1">
      <alignment horizontal="center"/>
    </xf>
  </cellXfs>
  <cellStyles count="5">
    <cellStyle name="Heading" xfId="1" xr:uid="{00000000-0005-0000-0000-000000000000}"/>
    <cellStyle name="Heading1" xfId="2" xr:uid="{00000000-0005-0000-0000-000001000000}"/>
    <cellStyle name="Normal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colors>
    <mruColors>
      <color rgb="FFFFCCFF"/>
      <color rgb="FFCCFFCC"/>
      <color rgb="FF9999FF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Z169"/>
  <sheetViews>
    <sheetView tabSelected="1" topLeftCell="AA91" zoomScale="145" zoomScaleNormal="145" workbookViewId="0">
      <selection activeCell="AP97" sqref="AP97"/>
    </sheetView>
  </sheetViews>
  <sheetFormatPr defaultRowHeight="15"/>
  <cols>
    <col min="1" max="1" width="13.25" customWidth="1"/>
    <col min="5" max="5" width="11.25" customWidth="1"/>
    <col min="11" max="11" width="10.75" customWidth="1"/>
    <col min="17" max="17" width="10.5" customWidth="1"/>
    <col min="23" max="23" width="10.5" customWidth="1"/>
    <col min="29" max="29" width="9.75" customWidth="1"/>
    <col min="35" max="35" width="10.75" customWidth="1"/>
    <col min="36" max="36" width="10.25" customWidth="1"/>
    <col min="39" max="40" width="10.375" customWidth="1"/>
    <col min="41" max="41" width="12.5" customWidth="1"/>
    <col min="42" max="42" width="11.625" style="75" customWidth="1"/>
    <col min="43" max="43" width="15.5" style="75" customWidth="1"/>
    <col min="44" max="44" width="10.875" style="75" customWidth="1"/>
    <col min="45" max="45" width="48.75" style="75" customWidth="1"/>
    <col min="47" max="47" width="13.875" style="75" customWidth="1"/>
    <col min="48" max="48" width="9" style="75"/>
    <col min="49" max="49" width="12.875" style="75" customWidth="1"/>
    <col min="50" max="50" width="15.125" style="75" customWidth="1"/>
    <col min="51" max="51" width="9" style="75"/>
    <col min="54" max="54" width="13.125" style="152" customWidth="1"/>
    <col min="55" max="62" width="9" style="75"/>
    <col min="64" max="70" width="9" style="74"/>
  </cols>
  <sheetData>
    <row r="1" spans="1:167" ht="26.25">
      <c r="A1" s="71" t="s">
        <v>53</v>
      </c>
      <c r="AW1"/>
      <c r="AX1" s="153"/>
      <c r="AY1" s="153"/>
    </row>
    <row r="2" spans="1:167">
      <c r="A2" t="s">
        <v>54</v>
      </c>
      <c r="AW2"/>
    </row>
    <row r="3" spans="1:167">
      <c r="AW3"/>
      <c r="AY3" s="148"/>
    </row>
    <row r="4" spans="1:167">
      <c r="A4" s="72" t="s">
        <v>52</v>
      </c>
      <c r="AW4"/>
      <c r="AY4" s="148"/>
    </row>
    <row r="5" spans="1:167">
      <c r="AW5"/>
      <c r="AY5" s="148"/>
      <c r="FK5" s="73"/>
    </row>
    <row r="6" spans="1:167">
      <c r="A6" s="65"/>
      <c r="B6" s="1" t="s">
        <v>2</v>
      </c>
      <c r="C6" s="2"/>
      <c r="D6" s="2"/>
      <c r="E6" s="3"/>
      <c r="F6" s="2"/>
      <c r="G6" s="4"/>
      <c r="H6" s="12" t="s">
        <v>12</v>
      </c>
      <c r="I6" s="13"/>
      <c r="J6" s="13"/>
      <c r="K6" s="13"/>
      <c r="L6" s="13"/>
      <c r="M6" s="14"/>
      <c r="N6" s="80" t="s">
        <v>31</v>
      </c>
      <c r="O6" s="81"/>
      <c r="P6" s="81"/>
      <c r="Q6" s="81"/>
      <c r="R6" s="81"/>
      <c r="S6" s="91"/>
      <c r="T6" s="96" t="s">
        <v>32</v>
      </c>
      <c r="U6" s="97"/>
      <c r="V6" s="97"/>
      <c r="W6" s="97"/>
      <c r="X6" s="97"/>
      <c r="Y6" s="97"/>
      <c r="Z6" s="98"/>
      <c r="AA6" s="7" t="s">
        <v>16</v>
      </c>
      <c r="AB6" s="7"/>
      <c r="AC6" s="8"/>
      <c r="AD6" s="8"/>
      <c r="AE6" s="8"/>
      <c r="AF6" s="8"/>
      <c r="AG6" s="8"/>
      <c r="AH6" s="8"/>
      <c r="AI6" s="8"/>
      <c r="AJ6" s="8"/>
      <c r="AK6" s="127" t="s">
        <v>51</v>
      </c>
      <c r="AL6" s="128"/>
      <c r="AM6" s="128"/>
      <c r="AN6" s="129"/>
      <c r="AO6" s="127" t="s">
        <v>50</v>
      </c>
      <c r="AP6" s="128"/>
      <c r="AQ6" s="128"/>
      <c r="AR6" s="128"/>
      <c r="AS6" s="129"/>
      <c r="AW6"/>
      <c r="AY6" s="148"/>
      <c r="FK6" s="73"/>
    </row>
    <row r="7" spans="1:167">
      <c r="A7" s="66"/>
      <c r="B7" s="5"/>
      <c r="C7" s="17"/>
      <c r="D7" s="17"/>
      <c r="E7" s="18"/>
      <c r="F7" s="17"/>
      <c r="G7" s="6"/>
      <c r="H7" s="15"/>
      <c r="I7" s="19"/>
      <c r="J7" s="19"/>
      <c r="K7" s="19"/>
      <c r="L7" s="19"/>
      <c r="M7" s="16"/>
      <c r="N7" s="82"/>
      <c r="O7" s="82"/>
      <c r="P7" s="82"/>
      <c r="Q7" s="82"/>
      <c r="R7" s="82"/>
      <c r="S7" s="86"/>
      <c r="T7" s="99"/>
      <c r="U7" s="99"/>
      <c r="V7" s="99"/>
      <c r="W7" s="99"/>
      <c r="X7" s="99"/>
      <c r="Y7" s="99"/>
      <c r="Z7" s="100"/>
      <c r="AA7" s="9" t="s">
        <v>17</v>
      </c>
      <c r="AB7" s="9"/>
      <c r="AC7" s="9"/>
      <c r="AD7" s="9"/>
      <c r="AE7" s="9"/>
      <c r="AF7" s="9"/>
      <c r="AG7" s="9"/>
      <c r="AH7" s="9"/>
      <c r="AI7" s="9" t="s">
        <v>20</v>
      </c>
      <c r="AJ7" s="9" t="s">
        <v>21</v>
      </c>
      <c r="AK7" s="130"/>
      <c r="AL7" s="131"/>
      <c r="AM7" s="131"/>
      <c r="AN7" s="131"/>
      <c r="AO7" s="130"/>
      <c r="AP7" s="131"/>
      <c r="AQ7" s="131"/>
      <c r="AR7" s="131"/>
      <c r="AS7" s="132"/>
      <c r="BQ7" s="75"/>
      <c r="FK7" s="73"/>
    </row>
    <row r="8" spans="1:167">
      <c r="A8" s="66"/>
      <c r="B8" s="5" t="s">
        <v>3</v>
      </c>
      <c r="C8" s="17"/>
      <c r="D8" s="17"/>
      <c r="E8" s="18" t="s">
        <v>4</v>
      </c>
      <c r="F8" s="17" t="s">
        <v>5</v>
      </c>
      <c r="G8" s="6"/>
      <c r="H8" s="15" t="s">
        <v>3</v>
      </c>
      <c r="I8" s="19"/>
      <c r="J8" s="19"/>
      <c r="K8" s="20" t="s">
        <v>4</v>
      </c>
      <c r="L8" s="19" t="s">
        <v>5</v>
      </c>
      <c r="M8" s="16"/>
      <c r="N8" s="83" t="s">
        <v>3</v>
      </c>
      <c r="O8" s="84"/>
      <c r="P8" s="84"/>
      <c r="Q8" s="85" t="s">
        <v>4</v>
      </c>
      <c r="R8" s="82" t="s">
        <v>5</v>
      </c>
      <c r="S8" s="86"/>
      <c r="T8" s="101" t="s">
        <v>3</v>
      </c>
      <c r="U8" s="102"/>
      <c r="V8" s="102"/>
      <c r="W8" s="103" t="s">
        <v>4</v>
      </c>
      <c r="X8" s="99" t="s">
        <v>5</v>
      </c>
      <c r="Y8" s="99"/>
      <c r="Z8" s="100" t="s">
        <v>34</v>
      </c>
      <c r="AA8" s="9" t="s">
        <v>18</v>
      </c>
      <c r="AB8" s="9"/>
      <c r="AC8" s="9" t="s">
        <v>19</v>
      </c>
      <c r="AD8" s="9"/>
      <c r="AE8" s="9" t="s">
        <v>29</v>
      </c>
      <c r="AF8" s="9"/>
      <c r="AG8" s="9" t="s">
        <v>30</v>
      </c>
      <c r="AH8" s="9"/>
      <c r="AI8" s="9" t="s">
        <v>4</v>
      </c>
      <c r="AJ8" s="9" t="s">
        <v>22</v>
      </c>
      <c r="AK8" s="130" t="s">
        <v>25</v>
      </c>
      <c r="AL8" s="131"/>
      <c r="AM8" s="131"/>
      <c r="AN8" s="132"/>
      <c r="AO8" s="130" t="s">
        <v>42</v>
      </c>
      <c r="AP8" s="131" t="s">
        <v>43</v>
      </c>
      <c r="AQ8" s="131"/>
      <c r="AR8" s="131"/>
      <c r="AS8" s="132"/>
      <c r="BH8" s="115"/>
      <c r="BL8" s="75"/>
      <c r="BM8" s="75"/>
      <c r="BN8" s="75"/>
      <c r="BO8" s="75"/>
      <c r="BQ8" s="75"/>
      <c r="FK8" s="73"/>
    </row>
    <row r="9" spans="1:167">
      <c r="A9" s="67" t="s">
        <v>23</v>
      </c>
      <c r="B9" s="46" t="s">
        <v>6</v>
      </c>
      <c r="C9" s="47" t="s">
        <v>7</v>
      </c>
      <c r="D9" s="47" t="s">
        <v>8</v>
      </c>
      <c r="E9" s="18" t="s">
        <v>9</v>
      </c>
      <c r="F9" s="47" t="s">
        <v>10</v>
      </c>
      <c r="G9" s="48" t="s">
        <v>11</v>
      </c>
      <c r="H9" s="49" t="s">
        <v>13</v>
      </c>
      <c r="I9" s="50" t="s">
        <v>14</v>
      </c>
      <c r="J9" s="50" t="s">
        <v>15</v>
      </c>
      <c r="K9" s="20" t="s">
        <v>9</v>
      </c>
      <c r="L9" s="19" t="s">
        <v>10</v>
      </c>
      <c r="M9" s="51" t="s">
        <v>11</v>
      </c>
      <c r="N9" s="84">
        <v>7</v>
      </c>
      <c r="O9" s="84">
        <v>8</v>
      </c>
      <c r="P9" s="84">
        <v>9</v>
      </c>
      <c r="Q9" s="85" t="s">
        <v>9</v>
      </c>
      <c r="R9" s="82" t="s">
        <v>10</v>
      </c>
      <c r="S9" s="87" t="s">
        <v>11</v>
      </c>
      <c r="T9" s="102">
        <v>10</v>
      </c>
      <c r="U9" s="102">
        <v>11</v>
      </c>
      <c r="V9" s="102">
        <v>12</v>
      </c>
      <c r="W9" s="103" t="s">
        <v>9</v>
      </c>
      <c r="X9" s="99" t="s">
        <v>10</v>
      </c>
      <c r="Y9" s="125" t="s">
        <v>11</v>
      </c>
      <c r="Z9" s="126" t="s">
        <v>33</v>
      </c>
      <c r="AA9" s="10" t="s">
        <v>10</v>
      </c>
      <c r="AB9" s="10" t="s">
        <v>11</v>
      </c>
      <c r="AC9" s="10" t="s">
        <v>10</v>
      </c>
      <c r="AD9" s="10" t="s">
        <v>11</v>
      </c>
      <c r="AE9" s="10" t="s">
        <v>10</v>
      </c>
      <c r="AF9" s="10" t="s">
        <v>11</v>
      </c>
      <c r="AG9" s="10" t="s">
        <v>10</v>
      </c>
      <c r="AH9" s="10" t="s">
        <v>11</v>
      </c>
      <c r="AI9" s="10" t="s">
        <v>9</v>
      </c>
      <c r="AJ9" s="10" t="s">
        <v>9</v>
      </c>
      <c r="AK9" s="130" t="s">
        <v>27</v>
      </c>
      <c r="AL9" s="131" t="s">
        <v>26</v>
      </c>
      <c r="AM9" s="142" t="s">
        <v>28</v>
      </c>
      <c r="AN9" s="133" t="s">
        <v>35</v>
      </c>
      <c r="AO9" s="130" t="s">
        <v>47</v>
      </c>
      <c r="AP9" s="131" t="s">
        <v>47</v>
      </c>
      <c r="AQ9" s="185" t="s">
        <v>48</v>
      </c>
      <c r="AR9" s="185" t="s">
        <v>49</v>
      </c>
      <c r="AS9" s="187" t="s">
        <v>44</v>
      </c>
      <c r="AU9" s="123"/>
      <c r="BD9" s="118"/>
      <c r="BH9" s="115"/>
      <c r="BJ9" s="118"/>
      <c r="BL9" s="118"/>
      <c r="BM9" s="118"/>
      <c r="BN9" s="118"/>
      <c r="BO9" s="118"/>
      <c r="BQ9" s="118"/>
      <c r="FK9" s="73"/>
    </row>
    <row r="10" spans="1:167">
      <c r="A10" s="68" t="s">
        <v>24</v>
      </c>
      <c r="B10" s="52">
        <v>10</v>
      </c>
      <c r="C10" s="53">
        <v>10</v>
      </c>
      <c r="D10" s="53">
        <v>10</v>
      </c>
      <c r="E10" s="54">
        <v>1</v>
      </c>
      <c r="F10" s="55">
        <v>18</v>
      </c>
      <c r="G10" s="56">
        <v>28</v>
      </c>
      <c r="H10" s="57">
        <v>10</v>
      </c>
      <c r="I10" s="58">
        <v>10</v>
      </c>
      <c r="J10" s="58">
        <v>10</v>
      </c>
      <c r="K10" s="58">
        <v>1</v>
      </c>
      <c r="L10" s="59">
        <v>17</v>
      </c>
      <c r="M10" s="60">
        <v>33</v>
      </c>
      <c r="N10" s="76">
        <v>10</v>
      </c>
      <c r="O10" s="77">
        <v>10</v>
      </c>
      <c r="P10" s="77">
        <v>10</v>
      </c>
      <c r="Q10" s="77">
        <v>1</v>
      </c>
      <c r="R10" s="88">
        <v>17</v>
      </c>
      <c r="S10" s="89">
        <v>29</v>
      </c>
      <c r="T10" s="93">
        <v>10</v>
      </c>
      <c r="U10" s="93">
        <v>10</v>
      </c>
      <c r="V10" s="93">
        <v>10</v>
      </c>
      <c r="W10" s="93">
        <v>1</v>
      </c>
      <c r="X10" s="105">
        <v>19</v>
      </c>
      <c r="Y10" s="114">
        <v>28</v>
      </c>
      <c r="Z10" s="114">
        <v>2</v>
      </c>
      <c r="AA10" s="61">
        <v>9</v>
      </c>
      <c r="AB10" s="62">
        <v>14</v>
      </c>
      <c r="AC10" s="62">
        <v>8</v>
      </c>
      <c r="AD10" s="62">
        <v>16</v>
      </c>
      <c r="AE10" s="62">
        <v>8</v>
      </c>
      <c r="AF10" s="62">
        <v>14</v>
      </c>
      <c r="AG10" s="62">
        <v>9</v>
      </c>
      <c r="AH10" s="62">
        <v>14</v>
      </c>
      <c r="AI10" s="63">
        <v>1</v>
      </c>
      <c r="AJ10" s="64">
        <v>1</v>
      </c>
      <c r="AK10" s="134">
        <f>IF((AI10+AJ10*1/3)&gt;1,1,AI10+AJ10*1/3)</f>
        <v>1</v>
      </c>
      <c r="AL10" s="135">
        <f>SUM(B10:D10,H10:J10)/60</f>
        <v>1</v>
      </c>
      <c r="AM10" s="135">
        <v>1</v>
      </c>
      <c r="AN10" s="136">
        <v>1</v>
      </c>
      <c r="AO10" s="155"/>
      <c r="AP10" s="156"/>
      <c r="AQ10" s="157">
        <v>100</v>
      </c>
      <c r="AR10" s="157">
        <v>5</v>
      </c>
      <c r="AS10" s="158"/>
      <c r="BC10"/>
      <c r="BD10" s="141"/>
      <c r="BE10" s="141"/>
      <c r="BF10" s="141"/>
      <c r="BG10" s="141"/>
      <c r="FK10" s="73"/>
    </row>
    <row r="11" spans="1:167">
      <c r="A11" s="69">
        <v>556046</v>
      </c>
      <c r="B11" s="21" t="s">
        <v>0</v>
      </c>
      <c r="C11" s="22" t="s">
        <v>0</v>
      </c>
      <c r="D11" s="22" t="s">
        <v>0</v>
      </c>
      <c r="E11" s="23">
        <f t="shared" ref="E11:E42" si="0">SUM(B11:D11)/30</f>
        <v>0</v>
      </c>
      <c r="F11" s="24">
        <v>0</v>
      </c>
      <c r="G11" s="25">
        <v>0</v>
      </c>
      <c r="H11" s="31" t="s">
        <v>0</v>
      </c>
      <c r="I11" s="32" t="s">
        <v>0</v>
      </c>
      <c r="J11" s="32" t="s">
        <v>0</v>
      </c>
      <c r="K11" s="33">
        <f>SUM(H11:J11)/30</f>
        <v>0</v>
      </c>
      <c r="L11" s="34">
        <v>0</v>
      </c>
      <c r="M11" s="35">
        <v>0</v>
      </c>
      <c r="N11" s="78" t="s">
        <v>0</v>
      </c>
      <c r="O11" s="78" t="s">
        <v>0</v>
      </c>
      <c r="P11" s="78" t="s">
        <v>0</v>
      </c>
      <c r="Q11" s="79">
        <f t="shared" ref="Q11:Q54" si="1">SUM(N11:P11)/30</f>
        <v>0</v>
      </c>
      <c r="R11" s="90">
        <v>0</v>
      </c>
      <c r="S11" s="92">
        <v>0</v>
      </c>
      <c r="T11" s="94" t="s">
        <v>0</v>
      </c>
      <c r="U11" s="94" t="s">
        <v>0</v>
      </c>
      <c r="V11" s="94" t="s">
        <v>0</v>
      </c>
      <c r="W11" s="95">
        <f t="shared" ref="W11:W54" si="2">SUM(T11:V11)/30</f>
        <v>0</v>
      </c>
      <c r="X11" s="106">
        <v>0</v>
      </c>
      <c r="Y11" s="106">
        <v>0</v>
      </c>
      <c r="Z11" s="99"/>
      <c r="AA11" s="41">
        <v>0</v>
      </c>
      <c r="AB11" s="42">
        <v>0</v>
      </c>
      <c r="AC11" s="42">
        <v>0</v>
      </c>
      <c r="AD11" s="42">
        <v>0</v>
      </c>
      <c r="AE11" s="42">
        <v>0</v>
      </c>
      <c r="AF11" s="42">
        <v>0</v>
      </c>
      <c r="AG11" s="42">
        <v>0</v>
      </c>
      <c r="AH11" s="42">
        <v>0</v>
      </c>
      <c r="AI11" s="43"/>
      <c r="AJ11" s="120">
        <v>0</v>
      </c>
      <c r="AK11" s="143">
        <f>IF((AI11+AJ11*1/3)&gt;1,1,AI11+AJ11*1/3)</f>
        <v>0</v>
      </c>
      <c r="AL11" s="144">
        <f>SUM(B11:D11,H11:J11,N11:P11,T11:V11)/120</f>
        <v>0</v>
      </c>
      <c r="AM11" s="137">
        <f>((F11+L11+R11+X11+Z11)/(18+17+17+19+2)*3/4+(AA11+AC11+AE11+AG11)/(9+8+8+9)*1/4)+((G11+M11+S11+Y11)/(28+33+29+28)*3/4+(AB11+AD11+AF11+AH11)/(14+16+14+14)*1/4)*0.35/0.25</f>
        <v>0</v>
      </c>
      <c r="AN11" s="138">
        <v>0</v>
      </c>
      <c r="AO11" s="171"/>
      <c r="AP11" s="172"/>
      <c r="AQ11" s="173" t="str">
        <f t="shared" ref="AQ11:AQ42" si="3">IF(AP11&gt;0,15*AK11+10*AL11+25*AM11+10*AN11+40*AP11/5,"*")</f>
        <v>*</v>
      </c>
      <c r="AR11" s="128" t="str">
        <f t="shared" ref="AR11:AR42" si="4">IF(AQ11="*","*",IF(AQ11&gt;=$AC$163,5,IF(AQ11&gt;=$AC$164,4,IF(AQ11&gt;=$AC$165,3,IF(AQ11&gt;=$AC$166,2,IF(AQ11&gt;=$AC$167,1,IF(AQ11&gt;=0,0,"*")))))))</f>
        <v>*</v>
      </c>
      <c r="AS11" s="174"/>
      <c r="AU11" s="149"/>
      <c r="AV11"/>
      <c r="AW11" s="150"/>
      <c r="AX11" s="150"/>
      <c r="BC11"/>
      <c r="BD11"/>
      <c r="BE11"/>
      <c r="BF11"/>
      <c r="BG11"/>
      <c r="BH11" s="116"/>
      <c r="BQ11" s="124"/>
      <c r="FK11" s="73"/>
    </row>
    <row r="12" spans="1:167">
      <c r="A12" s="69">
        <v>556499</v>
      </c>
      <c r="B12" s="21" t="s">
        <v>0</v>
      </c>
      <c r="C12" s="22" t="s">
        <v>0</v>
      </c>
      <c r="D12" s="22" t="s">
        <v>0</v>
      </c>
      <c r="E12" s="23">
        <f t="shared" si="0"/>
        <v>0</v>
      </c>
      <c r="F12" s="24">
        <v>0</v>
      </c>
      <c r="G12" s="25">
        <v>0</v>
      </c>
      <c r="H12" s="31" t="s">
        <v>0</v>
      </c>
      <c r="I12" s="32" t="s">
        <v>0</v>
      </c>
      <c r="J12" s="32" t="s">
        <v>0</v>
      </c>
      <c r="K12" s="33">
        <f t="shared" ref="K12:K42" si="5">SUM(H12:J12)/30</f>
        <v>0</v>
      </c>
      <c r="L12" s="34">
        <v>0</v>
      </c>
      <c r="M12" s="35">
        <v>0</v>
      </c>
      <c r="N12" s="78" t="s">
        <v>0</v>
      </c>
      <c r="O12" s="78" t="s">
        <v>0</v>
      </c>
      <c r="P12" s="78" t="s">
        <v>0</v>
      </c>
      <c r="Q12" s="79">
        <f t="shared" si="1"/>
        <v>0</v>
      </c>
      <c r="R12" s="90">
        <v>0</v>
      </c>
      <c r="S12" s="92">
        <v>0</v>
      </c>
      <c r="T12" s="94" t="s">
        <v>0</v>
      </c>
      <c r="U12" s="94" t="s">
        <v>0</v>
      </c>
      <c r="V12" s="94" t="s">
        <v>0</v>
      </c>
      <c r="W12" s="95">
        <f t="shared" si="2"/>
        <v>0</v>
      </c>
      <c r="X12" s="106">
        <v>0</v>
      </c>
      <c r="Y12" s="106">
        <v>0</v>
      </c>
      <c r="Z12" s="99"/>
      <c r="AA12" s="41">
        <v>0</v>
      </c>
      <c r="AB12" s="42">
        <v>0</v>
      </c>
      <c r="AC12" s="42">
        <v>0</v>
      </c>
      <c r="AD12" s="42">
        <v>0</v>
      </c>
      <c r="AE12" s="42">
        <v>0</v>
      </c>
      <c r="AF12" s="42">
        <v>0</v>
      </c>
      <c r="AG12" s="42">
        <v>0</v>
      </c>
      <c r="AH12" s="42">
        <v>0</v>
      </c>
      <c r="AI12" s="43">
        <v>4.1666666666666664E-2</v>
      </c>
      <c r="AJ12" s="120">
        <v>0</v>
      </c>
      <c r="AK12" s="143">
        <f t="shared" ref="AK12:AK74" si="6">IF((AI12+AJ12*1/3)&gt;1,1,AI12+AJ12*1/3)</f>
        <v>4.1666666666666664E-2</v>
      </c>
      <c r="AL12" s="144">
        <f t="shared" ref="AL12:AL75" si="7">SUM(B12:D12,H12:J12,N12:P12,T12:V12)/120</f>
        <v>0</v>
      </c>
      <c r="AM12" s="137">
        <f t="shared" ref="AM12:AM75" si="8">((F12+L12+R12+X12+Z12)/(18+17+17+19+2)*3/4+(AA12+AC12+AE12+AG12)/(9+8+8+9)*1/4)+((G12+M12+S12+Y12)/(28+33+29+28)*3/4+(AB12+AD12+AF12+AH12)/(14+16+14+14)*1/4)*0.35/0.25</f>
        <v>0</v>
      </c>
      <c r="AN12" s="138">
        <v>0</v>
      </c>
      <c r="AO12" s="175"/>
      <c r="AP12" s="159"/>
      <c r="AQ12" s="162" t="str">
        <f t="shared" si="3"/>
        <v>*</v>
      </c>
      <c r="AR12" s="131" t="str">
        <f t="shared" si="4"/>
        <v>*</v>
      </c>
      <c r="AS12" s="176"/>
      <c r="AU12" s="149"/>
      <c r="AV12"/>
      <c r="AW12" s="150"/>
      <c r="AX12" s="150"/>
      <c r="BC12"/>
      <c r="BD12"/>
      <c r="BE12"/>
      <c r="BF12"/>
      <c r="BG12"/>
      <c r="BH12" s="116"/>
      <c r="BQ12" s="124"/>
      <c r="FK12" s="73"/>
    </row>
    <row r="13" spans="1:167">
      <c r="A13" s="69">
        <v>603685</v>
      </c>
      <c r="B13" s="21">
        <v>10</v>
      </c>
      <c r="C13" s="22">
        <v>7.78</v>
      </c>
      <c r="D13" s="22">
        <v>6.09</v>
      </c>
      <c r="E13" s="23">
        <f t="shared" si="0"/>
        <v>0.79566666666666674</v>
      </c>
      <c r="F13" s="24">
        <v>0</v>
      </c>
      <c r="G13" s="25">
        <v>0</v>
      </c>
      <c r="H13" s="31">
        <v>9.59</v>
      </c>
      <c r="I13" s="32">
        <v>6.88</v>
      </c>
      <c r="J13" s="32">
        <v>6.91</v>
      </c>
      <c r="K13" s="33">
        <f t="shared" si="5"/>
        <v>0.77933333333333332</v>
      </c>
      <c r="L13" s="34">
        <v>0</v>
      </c>
      <c r="M13" s="35">
        <v>0</v>
      </c>
      <c r="N13" s="78" t="s">
        <v>0</v>
      </c>
      <c r="O13" s="78" t="s">
        <v>0</v>
      </c>
      <c r="P13" s="78" t="s">
        <v>0</v>
      </c>
      <c r="Q13" s="79">
        <f t="shared" si="1"/>
        <v>0</v>
      </c>
      <c r="R13" s="90">
        <v>0</v>
      </c>
      <c r="S13" s="92">
        <v>0</v>
      </c>
      <c r="T13" s="94" t="s">
        <v>0</v>
      </c>
      <c r="U13" s="94" t="s">
        <v>0</v>
      </c>
      <c r="V13" s="94" t="s">
        <v>0</v>
      </c>
      <c r="W13" s="95">
        <f t="shared" si="2"/>
        <v>0</v>
      </c>
      <c r="X13" s="106">
        <v>0</v>
      </c>
      <c r="Y13" s="106">
        <v>0</v>
      </c>
      <c r="Z13" s="99"/>
      <c r="AA13" s="41">
        <v>0</v>
      </c>
      <c r="AB13" s="42">
        <v>0</v>
      </c>
      <c r="AC13" s="42">
        <v>0</v>
      </c>
      <c r="AD13" s="42">
        <v>0</v>
      </c>
      <c r="AE13" s="42">
        <v>0</v>
      </c>
      <c r="AF13" s="42">
        <v>0</v>
      </c>
      <c r="AG13" s="42">
        <v>0</v>
      </c>
      <c r="AH13" s="42">
        <v>0</v>
      </c>
      <c r="AI13" s="43">
        <v>0.45833333333333331</v>
      </c>
      <c r="AJ13" s="120">
        <v>0.1875</v>
      </c>
      <c r="AK13" s="143">
        <f>IF((AI13+AJ13*1/3)&gt;1,1,AI13+AJ13*1/3)</f>
        <v>0.52083333333333326</v>
      </c>
      <c r="AL13" s="144">
        <f>SUM(B13:D13,H13:J13,N13:P13,T13:V13)/120</f>
        <v>0.39374999999999999</v>
      </c>
      <c r="AM13" s="137">
        <f t="shared" si="8"/>
        <v>0</v>
      </c>
      <c r="AN13" s="138">
        <v>0</v>
      </c>
      <c r="AO13" s="175"/>
      <c r="AP13" s="159"/>
      <c r="AQ13" s="162" t="str">
        <f t="shared" si="3"/>
        <v>*</v>
      </c>
      <c r="AR13" s="131" t="str">
        <f t="shared" si="4"/>
        <v>*</v>
      </c>
      <c r="AS13" s="176"/>
      <c r="AU13" s="149"/>
      <c r="AV13"/>
      <c r="AW13" s="150"/>
      <c r="AX13" s="150"/>
      <c r="BC13"/>
      <c r="BD13"/>
      <c r="BE13"/>
      <c r="BF13"/>
      <c r="BG13"/>
      <c r="BH13" s="116"/>
      <c r="BQ13" s="124"/>
      <c r="FK13" s="73"/>
    </row>
    <row r="14" spans="1:167">
      <c r="A14" s="69">
        <v>649393</v>
      </c>
      <c r="B14" s="21">
        <v>10</v>
      </c>
      <c r="C14" s="22">
        <v>10</v>
      </c>
      <c r="D14" s="22">
        <v>10</v>
      </c>
      <c r="E14" s="23">
        <f t="shared" si="0"/>
        <v>1</v>
      </c>
      <c r="F14" s="24">
        <v>10</v>
      </c>
      <c r="G14" s="25">
        <v>0</v>
      </c>
      <c r="H14" s="31">
        <v>10</v>
      </c>
      <c r="I14" s="32">
        <v>10</v>
      </c>
      <c r="J14" s="32">
        <v>9.81</v>
      </c>
      <c r="K14" s="33">
        <f t="shared" si="5"/>
        <v>0.9936666666666667</v>
      </c>
      <c r="L14" s="34">
        <v>13</v>
      </c>
      <c r="M14" s="35">
        <v>0</v>
      </c>
      <c r="N14" s="78">
        <v>10</v>
      </c>
      <c r="O14" s="78">
        <v>10</v>
      </c>
      <c r="P14" s="78">
        <v>10</v>
      </c>
      <c r="Q14" s="79">
        <f t="shared" si="1"/>
        <v>1</v>
      </c>
      <c r="R14" s="90">
        <v>5.89</v>
      </c>
      <c r="S14" s="92">
        <v>0</v>
      </c>
      <c r="T14" s="94">
        <v>10</v>
      </c>
      <c r="U14" s="94">
        <v>10</v>
      </c>
      <c r="V14" s="94">
        <v>10</v>
      </c>
      <c r="W14" s="95">
        <f t="shared" si="2"/>
        <v>1</v>
      </c>
      <c r="X14" s="106">
        <v>10.89</v>
      </c>
      <c r="Y14" s="106">
        <v>0</v>
      </c>
      <c r="Z14" s="99">
        <v>2</v>
      </c>
      <c r="AA14" s="41">
        <v>7.1</v>
      </c>
      <c r="AB14" s="42">
        <v>0</v>
      </c>
      <c r="AC14" s="42">
        <v>6.69</v>
      </c>
      <c r="AD14" s="42">
        <v>0</v>
      </c>
      <c r="AE14" s="42">
        <v>6.69</v>
      </c>
      <c r="AF14" s="42">
        <v>0</v>
      </c>
      <c r="AG14" s="42">
        <v>8.33</v>
      </c>
      <c r="AH14" s="42">
        <v>0</v>
      </c>
      <c r="AI14" s="43">
        <v>1</v>
      </c>
      <c r="AJ14" s="120">
        <v>0.390625</v>
      </c>
      <c r="AK14" s="143">
        <f t="shared" si="6"/>
        <v>1</v>
      </c>
      <c r="AL14" s="144">
        <f t="shared" si="7"/>
        <v>0.99841666666666673</v>
      </c>
      <c r="AM14" s="137">
        <f t="shared" si="8"/>
        <v>0.6410848106365834</v>
      </c>
      <c r="AN14" s="138">
        <v>0.75</v>
      </c>
      <c r="AO14" s="177">
        <v>3.7833333333333328</v>
      </c>
      <c r="AP14" s="160">
        <v>3.7833333333333328</v>
      </c>
      <c r="AQ14" s="162">
        <f t="shared" si="3"/>
        <v>78.777953599247923</v>
      </c>
      <c r="AR14" s="131">
        <f t="shared" si="4"/>
        <v>3</v>
      </c>
      <c r="AS14" s="178"/>
      <c r="AU14" s="149"/>
      <c r="AV14"/>
      <c r="AW14" s="150"/>
      <c r="AX14" s="150"/>
      <c r="BC14"/>
      <c r="BD14"/>
      <c r="BE14"/>
      <c r="BF14"/>
      <c r="BG14"/>
      <c r="BH14" s="116"/>
      <c r="BQ14" s="124"/>
      <c r="FK14" s="73"/>
    </row>
    <row r="15" spans="1:167">
      <c r="A15" s="69">
        <v>665694</v>
      </c>
      <c r="B15" s="21">
        <v>10</v>
      </c>
      <c r="C15" s="22">
        <v>8.89</v>
      </c>
      <c r="D15" s="22">
        <v>3.3</v>
      </c>
      <c r="E15" s="23">
        <f t="shared" si="0"/>
        <v>0.73966666666666669</v>
      </c>
      <c r="F15" s="24">
        <v>0</v>
      </c>
      <c r="G15" s="25">
        <v>0</v>
      </c>
      <c r="H15" s="31">
        <v>9.59</v>
      </c>
      <c r="I15" s="32">
        <v>2.71</v>
      </c>
      <c r="J15" s="32">
        <v>6.41</v>
      </c>
      <c r="K15" s="33">
        <f t="shared" si="5"/>
        <v>0.6236666666666667</v>
      </c>
      <c r="L15" s="34">
        <v>0</v>
      </c>
      <c r="M15" s="35">
        <v>0</v>
      </c>
      <c r="N15" s="78" t="s">
        <v>0</v>
      </c>
      <c r="O15" s="78" t="s">
        <v>0</v>
      </c>
      <c r="P15" s="78" t="s">
        <v>0</v>
      </c>
      <c r="Q15" s="79">
        <f t="shared" si="1"/>
        <v>0</v>
      </c>
      <c r="R15" s="90">
        <v>0</v>
      </c>
      <c r="S15" s="92">
        <v>0</v>
      </c>
      <c r="T15" s="94" t="s">
        <v>0</v>
      </c>
      <c r="U15" s="94" t="s">
        <v>0</v>
      </c>
      <c r="V15" s="94" t="s">
        <v>0</v>
      </c>
      <c r="W15" s="95">
        <f t="shared" si="2"/>
        <v>0</v>
      </c>
      <c r="X15" s="106">
        <v>0</v>
      </c>
      <c r="Y15" s="106">
        <v>0</v>
      </c>
      <c r="Z15" s="99"/>
      <c r="AA15" s="41">
        <v>0</v>
      </c>
      <c r="AB15" s="42">
        <v>0</v>
      </c>
      <c r="AC15" s="42">
        <v>0</v>
      </c>
      <c r="AD15" s="42">
        <v>0</v>
      </c>
      <c r="AE15" s="42">
        <v>0</v>
      </c>
      <c r="AF15" s="42">
        <v>0</v>
      </c>
      <c r="AG15" s="42">
        <v>0</v>
      </c>
      <c r="AH15" s="42">
        <v>0</v>
      </c>
      <c r="AI15" s="43">
        <v>0.375</v>
      </c>
      <c r="AJ15" s="120">
        <v>1.5625E-2</v>
      </c>
      <c r="AK15" s="143">
        <f t="shared" si="6"/>
        <v>0.38020833333333331</v>
      </c>
      <c r="AL15" s="144">
        <f t="shared" si="7"/>
        <v>0.34083333333333338</v>
      </c>
      <c r="AM15" s="137">
        <f t="shared" si="8"/>
        <v>0</v>
      </c>
      <c r="AN15" s="138">
        <v>0</v>
      </c>
      <c r="AO15" s="175"/>
      <c r="AP15" s="159"/>
      <c r="AQ15" s="162" t="str">
        <f t="shared" si="3"/>
        <v>*</v>
      </c>
      <c r="AR15" s="131" t="str">
        <f t="shared" si="4"/>
        <v>*</v>
      </c>
      <c r="AS15" s="176"/>
      <c r="AU15" s="149"/>
      <c r="AV15"/>
      <c r="AW15" s="150"/>
      <c r="AX15" s="150"/>
      <c r="BC15"/>
      <c r="BD15"/>
      <c r="BE15"/>
      <c r="BF15"/>
      <c r="BG15"/>
      <c r="BH15" s="116"/>
      <c r="BQ15" s="124"/>
      <c r="FK15" s="73"/>
    </row>
    <row r="16" spans="1:167">
      <c r="A16" s="69">
        <v>674986</v>
      </c>
      <c r="B16" s="21">
        <v>0</v>
      </c>
      <c r="C16" s="22">
        <v>0.74</v>
      </c>
      <c r="D16" s="22">
        <v>5</v>
      </c>
      <c r="E16" s="23">
        <f t="shared" si="0"/>
        <v>0.19133333333333333</v>
      </c>
      <c r="F16" s="24">
        <v>0</v>
      </c>
      <c r="G16" s="25">
        <v>0</v>
      </c>
      <c r="H16" s="31">
        <v>8.3699999999999992</v>
      </c>
      <c r="I16" s="32">
        <v>3.13</v>
      </c>
      <c r="J16" s="32">
        <v>7.82</v>
      </c>
      <c r="K16" s="33">
        <f t="shared" si="5"/>
        <v>0.64400000000000002</v>
      </c>
      <c r="L16" s="34">
        <v>0</v>
      </c>
      <c r="M16" s="35">
        <v>0</v>
      </c>
      <c r="N16" s="78" t="s">
        <v>0</v>
      </c>
      <c r="O16" s="78" t="s">
        <v>0</v>
      </c>
      <c r="P16" s="78" t="s">
        <v>0</v>
      </c>
      <c r="Q16" s="79">
        <f t="shared" si="1"/>
        <v>0</v>
      </c>
      <c r="R16" s="90">
        <v>0</v>
      </c>
      <c r="S16" s="92">
        <v>0</v>
      </c>
      <c r="T16" s="94">
        <v>4.49</v>
      </c>
      <c r="U16" s="94">
        <v>8.43</v>
      </c>
      <c r="V16" s="94">
        <v>6</v>
      </c>
      <c r="W16" s="95">
        <f t="shared" si="2"/>
        <v>0.63066666666666671</v>
      </c>
      <c r="X16" s="106">
        <v>0</v>
      </c>
      <c r="Y16" s="106">
        <v>0</v>
      </c>
      <c r="Z16" s="99">
        <v>2</v>
      </c>
      <c r="AA16" s="41">
        <v>0</v>
      </c>
      <c r="AB16" s="42">
        <v>0</v>
      </c>
      <c r="AC16" s="42">
        <v>0</v>
      </c>
      <c r="AD16" s="42">
        <v>0</v>
      </c>
      <c r="AE16" s="42">
        <v>0</v>
      </c>
      <c r="AF16" s="42">
        <v>0</v>
      </c>
      <c r="AG16" s="42">
        <v>0</v>
      </c>
      <c r="AH16" s="42">
        <v>0</v>
      </c>
      <c r="AI16" s="43">
        <v>4.1666666666666664E-2</v>
      </c>
      <c r="AJ16" s="120">
        <v>1.5625E-2</v>
      </c>
      <c r="AK16" s="143">
        <f t="shared" si="6"/>
        <v>4.6875E-2</v>
      </c>
      <c r="AL16" s="144">
        <f t="shared" si="7"/>
        <v>0.36649999999999999</v>
      </c>
      <c r="AM16" s="137">
        <f t="shared" si="8"/>
        <v>2.0547945205479451E-2</v>
      </c>
      <c r="AN16" s="138">
        <v>1</v>
      </c>
      <c r="AO16" s="177">
        <v>1.3966666666666667</v>
      </c>
      <c r="AP16" s="160">
        <v>1.3966666666666667</v>
      </c>
      <c r="AQ16" s="162">
        <f t="shared" si="3"/>
        <v>26.055156963470317</v>
      </c>
      <c r="AR16" s="131">
        <f t="shared" si="4"/>
        <v>0</v>
      </c>
      <c r="AS16" s="178"/>
      <c r="AU16" s="149"/>
      <c r="AV16"/>
      <c r="AW16" s="150"/>
      <c r="AX16" s="150"/>
      <c r="BC16"/>
      <c r="BD16"/>
      <c r="BE16"/>
      <c r="BF16"/>
      <c r="BG16"/>
      <c r="BH16" s="116"/>
      <c r="BQ16" s="124"/>
      <c r="FK16" s="73"/>
    </row>
    <row r="17" spans="1:182" s="11" customFormat="1">
      <c r="A17" s="69">
        <v>717461</v>
      </c>
      <c r="B17" s="21">
        <v>7.98</v>
      </c>
      <c r="C17" s="22">
        <v>6.67</v>
      </c>
      <c r="D17" s="22">
        <v>7.5</v>
      </c>
      <c r="E17" s="23">
        <f t="shared" si="0"/>
        <v>0.73833333333333329</v>
      </c>
      <c r="F17" s="24">
        <v>2.89</v>
      </c>
      <c r="G17" s="25">
        <v>0</v>
      </c>
      <c r="H17" s="31">
        <v>7.14</v>
      </c>
      <c r="I17" s="32">
        <v>3.13</v>
      </c>
      <c r="J17" s="32">
        <v>2.5</v>
      </c>
      <c r="K17" s="33">
        <f t="shared" si="5"/>
        <v>0.42566666666666664</v>
      </c>
      <c r="L17" s="34">
        <v>5.67</v>
      </c>
      <c r="M17" s="35">
        <v>0</v>
      </c>
      <c r="N17" s="78" t="s">
        <v>0</v>
      </c>
      <c r="O17" s="78" t="s">
        <v>0</v>
      </c>
      <c r="P17" s="78" t="s">
        <v>0</v>
      </c>
      <c r="Q17" s="79">
        <f t="shared" si="1"/>
        <v>0</v>
      </c>
      <c r="R17" s="90">
        <v>4.33</v>
      </c>
      <c r="S17" s="92">
        <v>0</v>
      </c>
      <c r="T17" s="94">
        <v>4.78</v>
      </c>
      <c r="U17" s="94">
        <v>8.43</v>
      </c>
      <c r="V17" s="94">
        <v>9.81</v>
      </c>
      <c r="W17" s="95">
        <f t="shared" si="2"/>
        <v>0.76733333333333342</v>
      </c>
      <c r="X17" s="106">
        <v>12.44</v>
      </c>
      <c r="Y17" s="106">
        <v>0</v>
      </c>
      <c r="Z17" s="99">
        <v>2</v>
      </c>
      <c r="AA17" s="41">
        <v>7.53</v>
      </c>
      <c r="AB17" s="42">
        <v>0</v>
      </c>
      <c r="AC17" s="42">
        <v>6.57</v>
      </c>
      <c r="AD17" s="42">
        <v>0</v>
      </c>
      <c r="AE17" s="42">
        <v>7.4</v>
      </c>
      <c r="AF17" s="42">
        <v>0</v>
      </c>
      <c r="AG17" s="42">
        <v>8.09</v>
      </c>
      <c r="AH17" s="42">
        <v>0</v>
      </c>
      <c r="AI17" s="43">
        <v>0.83333333333333337</v>
      </c>
      <c r="AJ17" s="120">
        <v>1</v>
      </c>
      <c r="AK17" s="143">
        <f t="shared" si="6"/>
        <v>1</v>
      </c>
      <c r="AL17" s="144">
        <f t="shared" si="7"/>
        <v>0.48283333333333339</v>
      </c>
      <c r="AM17" s="137">
        <f t="shared" si="8"/>
        <v>0.4983612006446414</v>
      </c>
      <c r="AN17" s="138">
        <v>0.75</v>
      </c>
      <c r="AO17" s="177">
        <v>2.4766666666666666</v>
      </c>
      <c r="AP17" s="161">
        <f>AO17+0.5</f>
        <v>2.9766666666666666</v>
      </c>
      <c r="AQ17" s="162">
        <f t="shared" si="3"/>
        <v>63.600696682782697</v>
      </c>
      <c r="AR17" s="131">
        <f t="shared" si="4"/>
        <v>2</v>
      </c>
      <c r="AS17" s="179" t="s">
        <v>39</v>
      </c>
      <c r="AU17" s="149"/>
      <c r="AV17"/>
      <c r="AW17" s="150"/>
      <c r="AX17" s="150"/>
      <c r="AY17" s="75"/>
      <c r="BB17" s="152"/>
      <c r="BC17"/>
      <c r="BD17"/>
      <c r="BE17"/>
      <c r="BF17"/>
      <c r="BG17"/>
      <c r="BH17" s="116"/>
      <c r="BI17" s="75"/>
      <c r="BJ17" s="75"/>
      <c r="BK17"/>
      <c r="BL17" s="74"/>
      <c r="BM17" s="74"/>
      <c r="BN17" s="74"/>
      <c r="BO17" s="74"/>
      <c r="BP17" s="74"/>
      <c r="BQ17" s="124"/>
      <c r="BR17" s="117"/>
      <c r="BT17"/>
      <c r="BU17"/>
      <c r="BV17"/>
      <c r="BX17"/>
      <c r="BY17"/>
      <c r="BZ17"/>
      <c r="CA17"/>
      <c r="CE17"/>
      <c r="CF17"/>
      <c r="CG17"/>
      <c r="CH17"/>
      <c r="CI17"/>
      <c r="CM17"/>
      <c r="CN17"/>
      <c r="CO17"/>
      <c r="CP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 s="73"/>
      <c r="FL17"/>
      <c r="FM17"/>
      <c r="FN17"/>
      <c r="FP17"/>
      <c r="FQ17"/>
      <c r="FR17"/>
      <c r="FS17"/>
      <c r="FT17"/>
      <c r="FU17"/>
      <c r="FV17"/>
      <c r="FW17"/>
      <c r="FX17"/>
      <c r="FY17"/>
      <c r="FZ17"/>
    </row>
    <row r="18" spans="1:182">
      <c r="A18" s="69">
        <v>775526</v>
      </c>
      <c r="B18" s="21">
        <v>10</v>
      </c>
      <c r="C18" s="22">
        <v>10</v>
      </c>
      <c r="D18" s="22">
        <v>10</v>
      </c>
      <c r="E18" s="23">
        <f t="shared" si="0"/>
        <v>1</v>
      </c>
      <c r="F18" s="24">
        <v>6.89</v>
      </c>
      <c r="G18" s="25">
        <v>0</v>
      </c>
      <c r="H18" s="31">
        <v>10</v>
      </c>
      <c r="I18" s="32">
        <v>10</v>
      </c>
      <c r="J18" s="32">
        <v>10</v>
      </c>
      <c r="K18" s="33">
        <f t="shared" si="5"/>
        <v>1</v>
      </c>
      <c r="L18" s="34">
        <v>5.1100000000000003</v>
      </c>
      <c r="M18" s="35">
        <v>0</v>
      </c>
      <c r="N18" s="78">
        <v>10</v>
      </c>
      <c r="O18" s="78">
        <v>10</v>
      </c>
      <c r="P18" s="78">
        <v>10</v>
      </c>
      <c r="Q18" s="79">
        <f t="shared" si="1"/>
        <v>1</v>
      </c>
      <c r="R18" s="90">
        <v>14.33</v>
      </c>
      <c r="S18" s="92">
        <v>0</v>
      </c>
      <c r="T18" s="94">
        <v>10</v>
      </c>
      <c r="U18" s="94">
        <v>8.7100000000000009</v>
      </c>
      <c r="V18" s="94">
        <v>10</v>
      </c>
      <c r="W18" s="95">
        <f t="shared" si="2"/>
        <v>0.95700000000000007</v>
      </c>
      <c r="X18" s="106">
        <v>0</v>
      </c>
      <c r="Y18" s="106">
        <v>12</v>
      </c>
      <c r="Z18" s="99">
        <v>2</v>
      </c>
      <c r="AA18" s="41">
        <v>7.08</v>
      </c>
      <c r="AB18" s="42">
        <v>0</v>
      </c>
      <c r="AC18" s="42">
        <v>6.92</v>
      </c>
      <c r="AD18" s="42">
        <v>0</v>
      </c>
      <c r="AE18" s="42">
        <v>7.53</v>
      </c>
      <c r="AF18" s="42">
        <v>0</v>
      </c>
      <c r="AG18" s="42">
        <v>0</v>
      </c>
      <c r="AH18" s="42">
        <v>13.44</v>
      </c>
      <c r="AI18" s="43">
        <v>0.75</v>
      </c>
      <c r="AJ18" s="120">
        <v>0.59375</v>
      </c>
      <c r="AK18" s="143">
        <f t="shared" si="6"/>
        <v>0.94791666666666663</v>
      </c>
      <c r="AL18" s="144">
        <f t="shared" si="7"/>
        <v>0.98925000000000007</v>
      </c>
      <c r="AM18" s="137">
        <f t="shared" si="8"/>
        <v>0.63725357665783933</v>
      </c>
      <c r="AN18" s="138">
        <v>1</v>
      </c>
      <c r="AO18" s="177">
        <v>3.0933333333333333</v>
      </c>
      <c r="AP18" s="161">
        <f>AO18+0.5</f>
        <v>3.5933333333333333</v>
      </c>
      <c r="AQ18" s="162">
        <f t="shared" si="3"/>
        <v>78.789256083112633</v>
      </c>
      <c r="AR18" s="131">
        <f t="shared" si="4"/>
        <v>3</v>
      </c>
      <c r="AS18" s="179" t="s">
        <v>39</v>
      </c>
      <c r="AU18" s="149"/>
      <c r="AV18"/>
      <c r="AW18" s="150"/>
      <c r="AX18" s="150"/>
      <c r="BC18"/>
      <c r="BD18"/>
      <c r="BE18"/>
      <c r="BF18"/>
      <c r="BG18"/>
      <c r="BH18" s="116"/>
      <c r="BQ18" s="124"/>
      <c r="FK18" s="73"/>
    </row>
    <row r="19" spans="1:182">
      <c r="A19" s="69">
        <v>787776</v>
      </c>
      <c r="B19" s="21">
        <v>10</v>
      </c>
      <c r="C19" s="22">
        <v>10</v>
      </c>
      <c r="D19" s="22">
        <v>10</v>
      </c>
      <c r="E19" s="23">
        <f t="shared" si="0"/>
        <v>1</v>
      </c>
      <c r="F19" s="24">
        <v>5.33</v>
      </c>
      <c r="G19" s="25">
        <v>0</v>
      </c>
      <c r="H19" s="31">
        <v>10</v>
      </c>
      <c r="I19" s="32">
        <v>4.79</v>
      </c>
      <c r="J19" s="32">
        <v>8.2100000000000009</v>
      </c>
      <c r="K19" s="33">
        <f t="shared" si="5"/>
        <v>0.76666666666666672</v>
      </c>
      <c r="L19" s="34">
        <v>0</v>
      </c>
      <c r="M19" s="35">
        <v>0</v>
      </c>
      <c r="N19" s="78" t="s">
        <v>0</v>
      </c>
      <c r="O19" s="78" t="s">
        <v>0</v>
      </c>
      <c r="P19" s="78" t="s">
        <v>0</v>
      </c>
      <c r="Q19" s="79">
        <f t="shared" si="1"/>
        <v>0</v>
      </c>
      <c r="R19" s="90">
        <v>0</v>
      </c>
      <c r="S19" s="92">
        <v>5.5</v>
      </c>
      <c r="T19" s="94">
        <v>3.22</v>
      </c>
      <c r="U19" s="94" t="s">
        <v>0</v>
      </c>
      <c r="V19" s="94" t="s">
        <v>0</v>
      </c>
      <c r="W19" s="95">
        <f t="shared" si="2"/>
        <v>0.10733333333333334</v>
      </c>
      <c r="X19" s="106">
        <v>0</v>
      </c>
      <c r="Y19" s="106">
        <v>0</v>
      </c>
      <c r="Z19" s="99"/>
      <c r="AA19" s="41">
        <v>7.45</v>
      </c>
      <c r="AB19" s="42">
        <v>0</v>
      </c>
      <c r="AC19" s="42">
        <v>0</v>
      </c>
      <c r="AD19" s="42">
        <v>0</v>
      </c>
      <c r="AE19" s="42">
        <v>0</v>
      </c>
      <c r="AF19" s="42">
        <v>0</v>
      </c>
      <c r="AG19" s="42">
        <v>0</v>
      </c>
      <c r="AH19" s="42">
        <v>0</v>
      </c>
      <c r="AI19" s="43">
        <v>0.375</v>
      </c>
      <c r="AJ19" s="120">
        <v>0.109375</v>
      </c>
      <c r="AK19" s="143">
        <f t="shared" si="6"/>
        <v>0.41145833333333331</v>
      </c>
      <c r="AL19" s="144">
        <f t="shared" si="7"/>
        <v>0.46849999999999997</v>
      </c>
      <c r="AM19" s="137">
        <f t="shared" si="8"/>
        <v>0.15848036370341034</v>
      </c>
      <c r="AN19" s="138">
        <v>0.5</v>
      </c>
      <c r="AO19" s="175"/>
      <c r="AP19" s="159"/>
      <c r="AQ19" s="162" t="str">
        <f t="shared" si="3"/>
        <v>*</v>
      </c>
      <c r="AR19" s="131" t="str">
        <f t="shared" si="4"/>
        <v>*</v>
      </c>
      <c r="AS19" s="176"/>
      <c r="AU19" s="149"/>
      <c r="AV19"/>
      <c r="AW19" s="150"/>
      <c r="AX19" s="150"/>
      <c r="AY19" s="11"/>
      <c r="BC19"/>
      <c r="BD19"/>
      <c r="BE19"/>
      <c r="BF19"/>
      <c r="BG19"/>
      <c r="BH19" s="116"/>
      <c r="BQ19" s="124"/>
      <c r="FK19" s="73"/>
    </row>
    <row r="20" spans="1:182">
      <c r="A20" s="69">
        <v>820646</v>
      </c>
      <c r="B20" s="21">
        <v>10</v>
      </c>
      <c r="C20" s="22">
        <v>10</v>
      </c>
      <c r="D20" s="22">
        <v>10</v>
      </c>
      <c r="E20" s="23">
        <f t="shared" si="0"/>
        <v>1</v>
      </c>
      <c r="F20" s="24">
        <v>16.329999999999998</v>
      </c>
      <c r="G20" s="25">
        <v>0</v>
      </c>
      <c r="H20" s="31">
        <v>10</v>
      </c>
      <c r="I20" s="32">
        <v>10</v>
      </c>
      <c r="J20" s="32">
        <v>10</v>
      </c>
      <c r="K20" s="33">
        <f t="shared" si="5"/>
        <v>1</v>
      </c>
      <c r="L20" s="34">
        <v>16.329999999999998</v>
      </c>
      <c r="M20" s="35">
        <v>0</v>
      </c>
      <c r="N20" s="78">
        <v>10</v>
      </c>
      <c r="O20" s="78">
        <v>10</v>
      </c>
      <c r="P20" s="78">
        <v>10</v>
      </c>
      <c r="Q20" s="79">
        <f t="shared" si="1"/>
        <v>1</v>
      </c>
      <c r="R20" s="90">
        <v>16</v>
      </c>
      <c r="S20" s="92">
        <v>0</v>
      </c>
      <c r="T20" s="94">
        <v>10</v>
      </c>
      <c r="U20" s="94">
        <v>10</v>
      </c>
      <c r="V20" s="94">
        <v>10</v>
      </c>
      <c r="W20" s="95">
        <f t="shared" si="2"/>
        <v>1</v>
      </c>
      <c r="X20" s="106">
        <v>16.329999999999998</v>
      </c>
      <c r="Y20" s="106">
        <v>0</v>
      </c>
      <c r="Z20" s="99">
        <v>2</v>
      </c>
      <c r="AA20" s="41">
        <v>8.5399999999999991</v>
      </c>
      <c r="AB20" s="42">
        <v>0</v>
      </c>
      <c r="AC20" s="42">
        <v>7.8</v>
      </c>
      <c r="AD20" s="42">
        <v>0</v>
      </c>
      <c r="AE20" s="42">
        <v>7.26</v>
      </c>
      <c r="AF20" s="42">
        <v>0</v>
      </c>
      <c r="AG20" s="42">
        <v>8.76</v>
      </c>
      <c r="AH20" s="42">
        <v>0</v>
      </c>
      <c r="AI20" s="43">
        <v>1</v>
      </c>
      <c r="AJ20" s="120">
        <v>1.5625E-2</v>
      </c>
      <c r="AK20" s="143">
        <f t="shared" si="6"/>
        <v>1</v>
      </c>
      <c r="AL20" s="144">
        <f t="shared" si="7"/>
        <v>1</v>
      </c>
      <c r="AM20" s="137">
        <f t="shared" si="8"/>
        <v>0.92619460112812246</v>
      </c>
      <c r="AN20" s="138">
        <v>1</v>
      </c>
      <c r="AO20" s="177">
        <v>3.81</v>
      </c>
      <c r="AP20" s="161">
        <f>AO20+0.5</f>
        <v>4.3100000000000005</v>
      </c>
      <c r="AQ20" s="162">
        <f t="shared" si="3"/>
        <v>92.634865028203066</v>
      </c>
      <c r="AR20" s="131">
        <f t="shared" si="4"/>
        <v>4</v>
      </c>
      <c r="AS20" s="179" t="s">
        <v>39</v>
      </c>
      <c r="AU20" s="149"/>
      <c r="AV20"/>
      <c r="AW20" s="150"/>
      <c r="AX20" s="150"/>
      <c r="AY20" s="11"/>
      <c r="BC20"/>
      <c r="BD20"/>
      <c r="BE20"/>
      <c r="BF20"/>
      <c r="BG20"/>
      <c r="BH20" s="116"/>
      <c r="BQ20" s="124"/>
      <c r="FK20" s="73"/>
    </row>
    <row r="21" spans="1:182">
      <c r="A21" s="69">
        <v>892470</v>
      </c>
      <c r="B21" s="21">
        <v>10</v>
      </c>
      <c r="C21" s="22">
        <v>10</v>
      </c>
      <c r="D21" s="22">
        <v>10</v>
      </c>
      <c r="E21" s="23">
        <f t="shared" si="0"/>
        <v>1</v>
      </c>
      <c r="F21" s="24">
        <v>16.670000000000002</v>
      </c>
      <c r="G21" s="25">
        <v>0</v>
      </c>
      <c r="H21" s="31">
        <v>10</v>
      </c>
      <c r="I21" s="32">
        <v>10</v>
      </c>
      <c r="J21" s="32">
        <v>10</v>
      </c>
      <c r="K21" s="33">
        <f t="shared" si="5"/>
        <v>1</v>
      </c>
      <c r="L21" s="34">
        <v>12.33</v>
      </c>
      <c r="M21" s="35">
        <v>0</v>
      </c>
      <c r="N21" s="78">
        <v>10</v>
      </c>
      <c r="O21" s="78">
        <v>10</v>
      </c>
      <c r="P21" s="78">
        <v>10</v>
      </c>
      <c r="Q21" s="79">
        <f t="shared" si="1"/>
        <v>1</v>
      </c>
      <c r="R21" s="90">
        <v>0</v>
      </c>
      <c r="S21" s="92">
        <v>11.67</v>
      </c>
      <c r="T21" s="94">
        <v>10</v>
      </c>
      <c r="U21" s="94">
        <v>10</v>
      </c>
      <c r="V21" s="94">
        <v>10</v>
      </c>
      <c r="W21" s="95">
        <f t="shared" si="2"/>
        <v>1</v>
      </c>
      <c r="X21" s="106">
        <v>16.670000000000002</v>
      </c>
      <c r="Y21" s="106">
        <v>0</v>
      </c>
      <c r="Z21" s="99">
        <v>2</v>
      </c>
      <c r="AA21" s="41">
        <v>8.5</v>
      </c>
      <c r="AB21" s="42">
        <v>0</v>
      </c>
      <c r="AC21" s="42">
        <v>7.66</v>
      </c>
      <c r="AD21" s="42">
        <v>0</v>
      </c>
      <c r="AE21" s="42">
        <v>0</v>
      </c>
      <c r="AF21" s="42">
        <v>12.92</v>
      </c>
      <c r="AG21" s="42">
        <v>8.57</v>
      </c>
      <c r="AH21" s="42">
        <v>0</v>
      </c>
      <c r="AI21" s="43">
        <v>1</v>
      </c>
      <c r="AJ21" s="120">
        <v>0.203125</v>
      </c>
      <c r="AK21" s="143">
        <f t="shared" si="6"/>
        <v>1</v>
      </c>
      <c r="AL21" s="144">
        <f t="shared" si="7"/>
        <v>1</v>
      </c>
      <c r="AM21" s="137">
        <f t="shared" si="8"/>
        <v>0.8534072468470828</v>
      </c>
      <c r="AN21" s="138">
        <v>1</v>
      </c>
      <c r="AO21" s="177">
        <v>3.4299999999999997</v>
      </c>
      <c r="AP21" s="161">
        <f>AO21+1</f>
        <v>4.43</v>
      </c>
      <c r="AQ21" s="162">
        <f t="shared" si="3"/>
        <v>91.775181171177067</v>
      </c>
      <c r="AR21" s="131">
        <f t="shared" si="4"/>
        <v>4</v>
      </c>
      <c r="AS21" s="179" t="s">
        <v>40</v>
      </c>
      <c r="AU21" s="149"/>
      <c r="AV21"/>
      <c r="AW21" s="150"/>
      <c r="AX21" s="150"/>
      <c r="BC21"/>
      <c r="BH21" s="116"/>
      <c r="BJ21" s="119"/>
      <c r="BK21" s="11"/>
      <c r="BL21" s="117"/>
      <c r="BQ21" s="124"/>
      <c r="FK21" s="73"/>
    </row>
    <row r="22" spans="1:182">
      <c r="A22" s="69">
        <v>892580</v>
      </c>
      <c r="B22" s="21">
        <v>10</v>
      </c>
      <c r="C22" s="22">
        <v>10</v>
      </c>
      <c r="D22" s="22">
        <v>10</v>
      </c>
      <c r="E22" s="23">
        <f t="shared" si="0"/>
        <v>1</v>
      </c>
      <c r="F22" s="24">
        <v>16.670000000000002</v>
      </c>
      <c r="G22" s="25">
        <v>0</v>
      </c>
      <c r="H22" s="31">
        <v>10</v>
      </c>
      <c r="I22" s="32">
        <v>10</v>
      </c>
      <c r="J22" s="32">
        <v>10</v>
      </c>
      <c r="K22" s="33">
        <f t="shared" si="5"/>
        <v>1</v>
      </c>
      <c r="L22" s="34">
        <v>13</v>
      </c>
      <c r="M22" s="35">
        <v>0</v>
      </c>
      <c r="N22" s="78">
        <v>10</v>
      </c>
      <c r="O22" s="78">
        <v>10</v>
      </c>
      <c r="P22" s="78">
        <v>10</v>
      </c>
      <c r="Q22" s="79">
        <f t="shared" si="1"/>
        <v>1</v>
      </c>
      <c r="R22" s="90">
        <v>14</v>
      </c>
      <c r="S22" s="92">
        <v>0</v>
      </c>
      <c r="T22" s="94">
        <v>10</v>
      </c>
      <c r="U22" s="94">
        <v>10</v>
      </c>
      <c r="V22" s="94">
        <v>10</v>
      </c>
      <c r="W22" s="95">
        <f t="shared" si="2"/>
        <v>1</v>
      </c>
      <c r="X22" s="106">
        <v>15.33</v>
      </c>
      <c r="Y22" s="106">
        <v>0</v>
      </c>
      <c r="Z22" s="99">
        <v>2</v>
      </c>
      <c r="AA22" s="41">
        <v>8.17</v>
      </c>
      <c r="AB22" s="42">
        <v>0</v>
      </c>
      <c r="AC22" s="42">
        <v>7.43</v>
      </c>
      <c r="AD22" s="42">
        <v>0</v>
      </c>
      <c r="AE22" s="42">
        <v>7.51</v>
      </c>
      <c r="AF22" s="42">
        <v>0</v>
      </c>
      <c r="AG22" s="42">
        <v>8.7899999999999991</v>
      </c>
      <c r="AH22" s="42">
        <v>0</v>
      </c>
      <c r="AI22" s="43">
        <v>1</v>
      </c>
      <c r="AJ22" s="120">
        <v>0.546875</v>
      </c>
      <c r="AK22" s="143">
        <f t="shared" si="6"/>
        <v>1</v>
      </c>
      <c r="AL22" s="144">
        <f t="shared" si="7"/>
        <v>1</v>
      </c>
      <c r="AM22" s="137">
        <f t="shared" si="8"/>
        <v>0.86127115229653506</v>
      </c>
      <c r="AN22" s="138">
        <v>0.75</v>
      </c>
      <c r="AO22" s="177">
        <v>3.9366666666666665</v>
      </c>
      <c r="AP22" s="160">
        <v>3.9366666666666665</v>
      </c>
      <c r="AQ22" s="162">
        <f t="shared" si="3"/>
        <v>85.5251121407467</v>
      </c>
      <c r="AR22" s="131">
        <f t="shared" si="4"/>
        <v>4</v>
      </c>
      <c r="AS22" s="178"/>
      <c r="AU22" s="149"/>
      <c r="AV22"/>
      <c r="AW22" s="150"/>
      <c r="AX22" s="150"/>
      <c r="BC22"/>
      <c r="BD22"/>
      <c r="BE22"/>
      <c r="BF22"/>
      <c r="BG22"/>
      <c r="BH22" s="116"/>
      <c r="BJ22" s="119"/>
      <c r="BK22" s="11"/>
      <c r="BL22" s="117"/>
      <c r="BQ22" s="124"/>
      <c r="FK22" s="73"/>
    </row>
    <row r="23" spans="1:182">
      <c r="A23" s="69">
        <v>894944</v>
      </c>
      <c r="B23" s="21" t="s">
        <v>0</v>
      </c>
      <c r="C23" s="22" t="s">
        <v>0</v>
      </c>
      <c r="D23" s="22" t="s">
        <v>0</v>
      </c>
      <c r="E23" s="23">
        <f t="shared" si="0"/>
        <v>0</v>
      </c>
      <c r="F23" s="24">
        <v>0</v>
      </c>
      <c r="G23" s="25">
        <v>0</v>
      </c>
      <c r="H23" s="31" t="s">
        <v>0</v>
      </c>
      <c r="I23" s="32" t="s">
        <v>0</v>
      </c>
      <c r="J23" s="32" t="s">
        <v>0</v>
      </c>
      <c r="K23" s="33">
        <f t="shared" si="5"/>
        <v>0</v>
      </c>
      <c r="L23" s="34">
        <v>0</v>
      </c>
      <c r="M23" s="35">
        <v>0</v>
      </c>
      <c r="N23" s="78" t="s">
        <v>0</v>
      </c>
      <c r="O23" s="78" t="s">
        <v>0</v>
      </c>
      <c r="P23" s="78" t="s">
        <v>0</v>
      </c>
      <c r="Q23" s="79">
        <f t="shared" si="1"/>
        <v>0</v>
      </c>
      <c r="R23" s="90">
        <v>0</v>
      </c>
      <c r="S23" s="92">
        <v>0</v>
      </c>
      <c r="T23" s="94" t="s">
        <v>0</v>
      </c>
      <c r="U23" s="94" t="s">
        <v>0</v>
      </c>
      <c r="V23" s="94" t="s">
        <v>0</v>
      </c>
      <c r="W23" s="95">
        <f t="shared" si="2"/>
        <v>0</v>
      </c>
      <c r="X23" s="106">
        <v>0</v>
      </c>
      <c r="Y23" s="106">
        <v>0</v>
      </c>
      <c r="Z23" s="99"/>
      <c r="AA23" s="41">
        <v>0</v>
      </c>
      <c r="AB23" s="42">
        <v>0</v>
      </c>
      <c r="AC23" s="42">
        <v>0</v>
      </c>
      <c r="AD23" s="42">
        <v>0</v>
      </c>
      <c r="AE23" s="42">
        <v>0</v>
      </c>
      <c r="AF23" s="42">
        <v>0</v>
      </c>
      <c r="AG23" s="42">
        <v>0</v>
      </c>
      <c r="AH23" s="42">
        <v>0</v>
      </c>
      <c r="AI23" s="43"/>
      <c r="AJ23" s="120">
        <v>0</v>
      </c>
      <c r="AK23" s="143">
        <f t="shared" si="6"/>
        <v>0</v>
      </c>
      <c r="AL23" s="144">
        <f t="shared" si="7"/>
        <v>0</v>
      </c>
      <c r="AM23" s="137">
        <f t="shared" si="8"/>
        <v>0</v>
      </c>
      <c r="AN23" s="138">
        <v>0</v>
      </c>
      <c r="AO23" s="175"/>
      <c r="AP23" s="159"/>
      <c r="AQ23" s="162" t="str">
        <f t="shared" si="3"/>
        <v>*</v>
      </c>
      <c r="AR23" s="131" t="str">
        <f t="shared" si="4"/>
        <v>*</v>
      </c>
      <c r="AS23" s="176"/>
      <c r="AU23" s="149"/>
      <c r="AV23"/>
      <c r="AW23" s="150"/>
      <c r="AX23" s="150"/>
      <c r="BC23"/>
      <c r="BD23"/>
      <c r="BE23"/>
      <c r="BF23"/>
      <c r="BG23"/>
      <c r="BH23" s="116"/>
      <c r="BQ23" s="124"/>
      <c r="FK23" s="73"/>
    </row>
    <row r="24" spans="1:182">
      <c r="A24" s="69">
        <v>900812</v>
      </c>
      <c r="B24" s="21">
        <v>0</v>
      </c>
      <c r="C24" s="22">
        <v>6.67</v>
      </c>
      <c r="D24" s="22">
        <v>5.98</v>
      </c>
      <c r="E24" s="23">
        <f t="shared" si="0"/>
        <v>0.42166666666666669</v>
      </c>
      <c r="F24" s="24">
        <v>0</v>
      </c>
      <c r="G24" s="25">
        <v>22.89</v>
      </c>
      <c r="H24" s="31">
        <v>10</v>
      </c>
      <c r="I24" s="32">
        <v>5.63</v>
      </c>
      <c r="J24" s="32">
        <v>6.82</v>
      </c>
      <c r="K24" s="33">
        <f t="shared" si="5"/>
        <v>0.74833333333333329</v>
      </c>
      <c r="L24" s="34">
        <v>0</v>
      </c>
      <c r="M24" s="35">
        <v>0</v>
      </c>
      <c r="N24" s="78">
        <v>10</v>
      </c>
      <c r="O24" s="78">
        <v>10</v>
      </c>
      <c r="P24" s="78">
        <v>10</v>
      </c>
      <c r="Q24" s="79">
        <f t="shared" si="1"/>
        <v>1</v>
      </c>
      <c r="R24" s="90">
        <v>5</v>
      </c>
      <c r="S24" s="92">
        <v>0</v>
      </c>
      <c r="T24" s="94">
        <v>10</v>
      </c>
      <c r="U24" s="94">
        <v>8.43</v>
      </c>
      <c r="V24" s="94">
        <v>3.6</v>
      </c>
      <c r="W24" s="95">
        <f t="shared" si="2"/>
        <v>0.73433333333333339</v>
      </c>
      <c r="X24" s="106">
        <v>10.78</v>
      </c>
      <c r="Y24" s="106">
        <v>0</v>
      </c>
      <c r="Z24" s="99">
        <v>2</v>
      </c>
      <c r="AA24" s="41">
        <v>0</v>
      </c>
      <c r="AB24" s="42">
        <v>12.89</v>
      </c>
      <c r="AC24" s="42">
        <v>7.83</v>
      </c>
      <c r="AD24" s="42">
        <v>0</v>
      </c>
      <c r="AE24" s="42">
        <v>7.21</v>
      </c>
      <c r="AF24" s="42">
        <v>0</v>
      </c>
      <c r="AG24" s="42">
        <v>7.63</v>
      </c>
      <c r="AH24" s="42">
        <v>0</v>
      </c>
      <c r="AI24" s="43">
        <v>0.83333333333333337</v>
      </c>
      <c r="AJ24" s="120">
        <v>0.296875</v>
      </c>
      <c r="AK24" s="143">
        <f t="shared" si="6"/>
        <v>0.93229166666666674</v>
      </c>
      <c r="AL24" s="144">
        <f t="shared" si="7"/>
        <v>0.7260833333333333</v>
      </c>
      <c r="AM24" s="137">
        <f t="shared" si="8"/>
        <v>0.63082909549575172</v>
      </c>
      <c r="AN24" s="138">
        <v>0</v>
      </c>
      <c r="AO24" s="177">
        <v>3</v>
      </c>
      <c r="AP24" s="160">
        <v>3</v>
      </c>
      <c r="AQ24" s="162">
        <f t="shared" si="3"/>
        <v>61.015935720727128</v>
      </c>
      <c r="AR24" s="131">
        <f t="shared" si="4"/>
        <v>2</v>
      </c>
      <c r="AS24" s="178"/>
      <c r="AU24" s="149"/>
      <c r="AV24"/>
      <c r="AW24" s="150"/>
      <c r="AX24" s="150"/>
      <c r="BC24"/>
      <c r="BH24" s="116"/>
      <c r="BQ24" s="124"/>
      <c r="FK24" s="73"/>
    </row>
    <row r="25" spans="1:182">
      <c r="A25" s="69">
        <v>903000</v>
      </c>
      <c r="B25" s="21">
        <v>10</v>
      </c>
      <c r="C25" s="22">
        <v>10</v>
      </c>
      <c r="D25" s="22">
        <v>10</v>
      </c>
      <c r="E25" s="23">
        <f t="shared" si="0"/>
        <v>1</v>
      </c>
      <c r="F25" s="24">
        <v>14.67</v>
      </c>
      <c r="G25" s="25">
        <v>0</v>
      </c>
      <c r="H25" s="31">
        <v>10</v>
      </c>
      <c r="I25" s="32">
        <v>10</v>
      </c>
      <c r="J25" s="32">
        <v>10</v>
      </c>
      <c r="K25" s="33">
        <f t="shared" si="5"/>
        <v>1</v>
      </c>
      <c r="L25" s="34">
        <v>15.44</v>
      </c>
      <c r="M25" s="35">
        <v>0</v>
      </c>
      <c r="N25" s="78">
        <v>10</v>
      </c>
      <c r="O25" s="78">
        <v>10</v>
      </c>
      <c r="P25" s="78">
        <v>10</v>
      </c>
      <c r="Q25" s="79">
        <f t="shared" si="1"/>
        <v>1</v>
      </c>
      <c r="R25" s="90">
        <v>7.67</v>
      </c>
      <c r="S25" s="92">
        <v>0</v>
      </c>
      <c r="T25" s="94">
        <v>5.59</v>
      </c>
      <c r="U25" s="94">
        <v>8.7100000000000009</v>
      </c>
      <c r="V25" s="94">
        <v>6.8</v>
      </c>
      <c r="W25" s="95">
        <f t="shared" si="2"/>
        <v>0.70333333333333337</v>
      </c>
      <c r="X25" s="106">
        <v>0</v>
      </c>
      <c r="Y25" s="106">
        <v>0</v>
      </c>
      <c r="Z25" s="99"/>
      <c r="AA25" s="41">
        <v>8.86</v>
      </c>
      <c r="AB25" s="42">
        <v>0</v>
      </c>
      <c r="AC25" s="42">
        <v>7.43</v>
      </c>
      <c r="AD25" s="42">
        <v>0</v>
      </c>
      <c r="AE25" s="42">
        <v>7.63</v>
      </c>
      <c r="AF25" s="42">
        <v>0</v>
      </c>
      <c r="AG25" s="42">
        <v>0</v>
      </c>
      <c r="AH25" s="42">
        <v>0</v>
      </c>
      <c r="AI25" s="43">
        <v>0.91666666666666663</v>
      </c>
      <c r="AJ25" s="120">
        <v>0</v>
      </c>
      <c r="AK25" s="143">
        <f t="shared" si="6"/>
        <v>0.91666666666666663</v>
      </c>
      <c r="AL25" s="144">
        <f t="shared" si="7"/>
        <v>0.9258333333333334</v>
      </c>
      <c r="AM25" s="137">
        <f t="shared" si="8"/>
        <v>0.56403303787268333</v>
      </c>
      <c r="AN25" s="138">
        <v>0</v>
      </c>
      <c r="AO25" s="177">
        <v>3.8366666666666669</v>
      </c>
      <c r="AP25" s="161">
        <f>AO25-0.5</f>
        <v>3.3366666666666669</v>
      </c>
      <c r="AQ25" s="162">
        <f t="shared" si="3"/>
        <v>63.80249261348375</v>
      </c>
      <c r="AR25" s="131">
        <f t="shared" si="4"/>
        <v>2</v>
      </c>
      <c r="AS25" s="179" t="s">
        <v>41</v>
      </c>
      <c r="AU25" s="149"/>
      <c r="AV25"/>
      <c r="AW25" s="150"/>
      <c r="AX25" s="150"/>
      <c r="BC25"/>
      <c r="BD25"/>
      <c r="BE25"/>
      <c r="BF25"/>
      <c r="BG25"/>
      <c r="BH25" s="116"/>
      <c r="BQ25" s="124"/>
      <c r="FK25" s="73"/>
    </row>
    <row r="26" spans="1:182">
      <c r="A26" s="69">
        <v>905613</v>
      </c>
      <c r="B26" s="21">
        <v>10</v>
      </c>
      <c r="C26" s="22">
        <v>10</v>
      </c>
      <c r="D26" s="22">
        <v>10</v>
      </c>
      <c r="E26" s="23">
        <f t="shared" si="0"/>
        <v>1</v>
      </c>
      <c r="F26" s="24">
        <v>16.670000000000002</v>
      </c>
      <c r="G26" s="25">
        <v>0</v>
      </c>
      <c r="H26" s="31">
        <v>10</v>
      </c>
      <c r="I26" s="32">
        <v>10</v>
      </c>
      <c r="J26" s="32">
        <v>10</v>
      </c>
      <c r="K26" s="33">
        <f t="shared" si="5"/>
        <v>1</v>
      </c>
      <c r="L26" s="34">
        <v>17</v>
      </c>
      <c r="M26" s="35">
        <v>0</v>
      </c>
      <c r="N26" s="78">
        <v>10</v>
      </c>
      <c r="O26" s="78">
        <v>10</v>
      </c>
      <c r="P26" s="78">
        <v>10</v>
      </c>
      <c r="Q26" s="79">
        <f t="shared" si="1"/>
        <v>1</v>
      </c>
      <c r="R26" s="90">
        <v>15.78</v>
      </c>
      <c r="S26" s="92">
        <v>0</v>
      </c>
      <c r="T26" s="94">
        <v>10</v>
      </c>
      <c r="U26" s="94">
        <v>10</v>
      </c>
      <c r="V26" s="94">
        <v>10</v>
      </c>
      <c r="W26" s="95">
        <f t="shared" si="2"/>
        <v>1</v>
      </c>
      <c r="X26" s="106">
        <v>19</v>
      </c>
      <c r="Y26" s="106">
        <v>0</v>
      </c>
      <c r="Z26" s="99">
        <v>2</v>
      </c>
      <c r="AA26" s="41">
        <v>8.65</v>
      </c>
      <c r="AB26" s="42">
        <v>0</v>
      </c>
      <c r="AC26" s="42">
        <v>7.74</v>
      </c>
      <c r="AD26" s="42">
        <v>0</v>
      </c>
      <c r="AE26" s="42">
        <v>7.39</v>
      </c>
      <c r="AF26" s="42">
        <v>0</v>
      </c>
      <c r="AG26" s="42">
        <v>8.58</v>
      </c>
      <c r="AH26" s="42">
        <v>0</v>
      </c>
      <c r="AI26" s="43">
        <v>1</v>
      </c>
      <c r="AJ26" s="120">
        <v>0</v>
      </c>
      <c r="AK26" s="143">
        <f t="shared" si="6"/>
        <v>1</v>
      </c>
      <c r="AL26" s="144">
        <f t="shared" si="7"/>
        <v>1</v>
      </c>
      <c r="AM26" s="137">
        <f t="shared" si="8"/>
        <v>0.9617425463336019</v>
      </c>
      <c r="AN26" s="138">
        <v>0.75</v>
      </c>
      <c r="AO26" s="177">
        <v>4.12</v>
      </c>
      <c r="AP26" s="160">
        <v>4.12</v>
      </c>
      <c r="AQ26" s="162">
        <f t="shared" si="3"/>
        <v>89.503563658340056</v>
      </c>
      <c r="AR26" s="131">
        <f t="shared" si="4"/>
        <v>4</v>
      </c>
      <c r="AS26" s="178"/>
      <c r="AU26" s="149"/>
      <c r="AV26"/>
      <c r="AW26" s="150"/>
      <c r="AX26" s="150"/>
      <c r="BC26"/>
      <c r="BD26"/>
      <c r="BE26"/>
      <c r="BF26"/>
      <c r="BG26"/>
      <c r="BH26" s="116"/>
      <c r="BQ26" s="124"/>
      <c r="FK26" s="73"/>
    </row>
    <row r="27" spans="1:182">
      <c r="A27" s="69">
        <v>911212</v>
      </c>
      <c r="B27" s="21">
        <v>10</v>
      </c>
      <c r="C27" s="22">
        <v>10</v>
      </c>
      <c r="D27" s="22">
        <v>10</v>
      </c>
      <c r="E27" s="23">
        <f t="shared" si="0"/>
        <v>1</v>
      </c>
      <c r="F27" s="24">
        <v>0</v>
      </c>
      <c r="G27" s="25">
        <v>0</v>
      </c>
      <c r="H27" s="31">
        <v>10</v>
      </c>
      <c r="I27" s="32">
        <v>10</v>
      </c>
      <c r="J27" s="32">
        <v>9.09</v>
      </c>
      <c r="K27" s="33">
        <f t="shared" si="5"/>
        <v>0.96966666666666668</v>
      </c>
      <c r="L27" s="34">
        <v>13.67</v>
      </c>
      <c r="M27" s="35">
        <v>0</v>
      </c>
      <c r="N27" s="78">
        <v>10</v>
      </c>
      <c r="O27" s="78">
        <v>10</v>
      </c>
      <c r="P27" s="78">
        <v>10</v>
      </c>
      <c r="Q27" s="79">
        <f t="shared" si="1"/>
        <v>1</v>
      </c>
      <c r="R27" s="90">
        <v>13.5</v>
      </c>
      <c r="S27" s="92">
        <v>0</v>
      </c>
      <c r="T27" s="94">
        <v>10</v>
      </c>
      <c r="U27" s="94">
        <v>10</v>
      </c>
      <c r="V27" s="94">
        <v>10</v>
      </c>
      <c r="W27" s="95">
        <f t="shared" si="2"/>
        <v>1</v>
      </c>
      <c r="X27" s="106">
        <v>14.33</v>
      </c>
      <c r="Y27" s="106">
        <v>0</v>
      </c>
      <c r="Z27" s="99">
        <v>2</v>
      </c>
      <c r="AA27" s="41">
        <v>0</v>
      </c>
      <c r="AB27" s="42">
        <v>0</v>
      </c>
      <c r="AC27" s="42">
        <v>7.24</v>
      </c>
      <c r="AD27" s="42">
        <v>0</v>
      </c>
      <c r="AE27" s="42">
        <v>0</v>
      </c>
      <c r="AF27" s="42">
        <v>0</v>
      </c>
      <c r="AG27" s="42">
        <v>8.3800000000000008</v>
      </c>
      <c r="AH27" s="42">
        <v>0</v>
      </c>
      <c r="AI27" s="43">
        <v>0.83333333333333337</v>
      </c>
      <c r="AJ27" s="120">
        <v>0</v>
      </c>
      <c r="AK27" s="143">
        <f t="shared" si="6"/>
        <v>0.83333333333333337</v>
      </c>
      <c r="AL27" s="144">
        <f t="shared" si="7"/>
        <v>0.99241666666666672</v>
      </c>
      <c r="AM27" s="137">
        <f t="shared" si="8"/>
        <v>0.56177074939564875</v>
      </c>
      <c r="AN27" s="138">
        <v>1</v>
      </c>
      <c r="AO27" s="177">
        <v>2.5333333333333332</v>
      </c>
      <c r="AP27" s="161">
        <f>AO27+1</f>
        <v>3.5333333333333332</v>
      </c>
      <c r="AQ27" s="162">
        <f t="shared" si="3"/>
        <v>74.735102068224549</v>
      </c>
      <c r="AR27" s="131">
        <f t="shared" si="4"/>
        <v>3</v>
      </c>
      <c r="AS27" s="179" t="s">
        <v>40</v>
      </c>
      <c r="AU27" s="149"/>
      <c r="AV27"/>
      <c r="AW27" s="150"/>
      <c r="AX27" s="150"/>
      <c r="BC27"/>
      <c r="BD27"/>
      <c r="BE27"/>
      <c r="BF27"/>
      <c r="BG27"/>
      <c r="BH27" s="116"/>
      <c r="BQ27" s="124"/>
      <c r="FK27" s="73"/>
    </row>
    <row r="28" spans="1:182">
      <c r="A28" s="69">
        <v>911403</v>
      </c>
      <c r="B28" s="21">
        <v>10</v>
      </c>
      <c r="C28" s="22">
        <v>10</v>
      </c>
      <c r="D28" s="22">
        <v>7.5</v>
      </c>
      <c r="E28" s="23">
        <f t="shared" si="0"/>
        <v>0.91666666666666663</v>
      </c>
      <c r="F28" s="24">
        <v>0</v>
      </c>
      <c r="G28" s="25">
        <v>17.329999999999998</v>
      </c>
      <c r="H28" s="31">
        <v>4.68</v>
      </c>
      <c r="I28" s="32">
        <v>10</v>
      </c>
      <c r="J28" s="32">
        <v>10</v>
      </c>
      <c r="K28" s="33">
        <f t="shared" si="5"/>
        <v>0.82266666666666666</v>
      </c>
      <c r="L28" s="34">
        <v>0</v>
      </c>
      <c r="M28" s="35">
        <v>22.89</v>
      </c>
      <c r="N28" s="78">
        <v>10</v>
      </c>
      <c r="O28" s="78">
        <v>10</v>
      </c>
      <c r="P28" s="78">
        <v>10</v>
      </c>
      <c r="Q28" s="79">
        <f t="shared" si="1"/>
        <v>1</v>
      </c>
      <c r="R28" s="90">
        <v>12.33</v>
      </c>
      <c r="S28" s="92">
        <v>0</v>
      </c>
      <c r="T28" s="94">
        <v>9.7799999999999994</v>
      </c>
      <c r="U28" s="94">
        <v>10</v>
      </c>
      <c r="V28" s="94">
        <v>10</v>
      </c>
      <c r="W28" s="95">
        <f t="shared" si="2"/>
        <v>0.9926666666666667</v>
      </c>
      <c r="X28" s="106">
        <v>0</v>
      </c>
      <c r="Y28" s="106">
        <v>23.22</v>
      </c>
      <c r="Z28" s="99">
        <v>2</v>
      </c>
      <c r="AA28" s="41">
        <v>0</v>
      </c>
      <c r="AB28" s="42">
        <v>12.65</v>
      </c>
      <c r="AC28" s="42">
        <v>0</v>
      </c>
      <c r="AD28" s="42">
        <v>14.24</v>
      </c>
      <c r="AE28" s="42">
        <v>6.16</v>
      </c>
      <c r="AF28" s="42">
        <v>0</v>
      </c>
      <c r="AG28" s="42">
        <v>0</v>
      </c>
      <c r="AH28" s="42">
        <v>12.23</v>
      </c>
      <c r="AI28" s="43">
        <v>0.20833333333333334</v>
      </c>
      <c r="AJ28" s="120">
        <v>0</v>
      </c>
      <c r="AK28" s="143">
        <f t="shared" si="6"/>
        <v>0.20833333333333334</v>
      </c>
      <c r="AL28" s="144">
        <f t="shared" si="7"/>
        <v>0.93300000000000005</v>
      </c>
      <c r="AM28" s="137">
        <f t="shared" si="8"/>
        <v>0.99309758513783164</v>
      </c>
      <c r="AN28" s="138">
        <v>0.25</v>
      </c>
      <c r="AO28" s="177">
        <v>4.13</v>
      </c>
      <c r="AP28" s="161">
        <f>AO28-0.5</f>
        <v>3.63</v>
      </c>
      <c r="AQ28" s="162">
        <f t="shared" si="3"/>
        <v>68.822439628445792</v>
      </c>
      <c r="AR28" s="131">
        <f t="shared" si="4"/>
        <v>2</v>
      </c>
      <c r="AS28" s="179" t="s">
        <v>41</v>
      </c>
      <c r="AU28" s="149"/>
      <c r="AV28"/>
      <c r="AW28" s="150"/>
      <c r="AX28" s="150"/>
      <c r="AY28" s="11"/>
      <c r="BC28"/>
      <c r="BD28"/>
      <c r="BE28"/>
      <c r="BF28"/>
      <c r="BG28"/>
      <c r="BH28" s="116"/>
      <c r="BQ28" s="124"/>
      <c r="FK28" s="73"/>
    </row>
    <row r="29" spans="1:182">
      <c r="A29" s="69">
        <v>911432</v>
      </c>
      <c r="B29" s="21">
        <v>10</v>
      </c>
      <c r="C29" s="22">
        <v>10</v>
      </c>
      <c r="D29" s="22">
        <v>10</v>
      </c>
      <c r="E29" s="23">
        <f t="shared" si="0"/>
        <v>1</v>
      </c>
      <c r="F29" s="24">
        <v>14.33</v>
      </c>
      <c r="G29" s="25">
        <v>0</v>
      </c>
      <c r="H29" s="31">
        <v>10</v>
      </c>
      <c r="I29" s="32">
        <v>10</v>
      </c>
      <c r="J29" s="32">
        <v>10</v>
      </c>
      <c r="K29" s="33">
        <f t="shared" si="5"/>
        <v>1</v>
      </c>
      <c r="L29" s="34">
        <v>13.67</v>
      </c>
      <c r="M29" s="35">
        <v>0</v>
      </c>
      <c r="N29" s="78">
        <v>10</v>
      </c>
      <c r="O29" s="78">
        <v>10</v>
      </c>
      <c r="P29" s="78">
        <v>10</v>
      </c>
      <c r="Q29" s="79">
        <f t="shared" si="1"/>
        <v>1</v>
      </c>
      <c r="R29" s="90">
        <v>13.33</v>
      </c>
      <c r="S29" s="92">
        <v>0</v>
      </c>
      <c r="T29" s="94">
        <v>10</v>
      </c>
      <c r="U29" s="94">
        <v>10</v>
      </c>
      <c r="V29" s="94">
        <v>10</v>
      </c>
      <c r="W29" s="95">
        <f t="shared" si="2"/>
        <v>1</v>
      </c>
      <c r="X29" s="106">
        <v>13.67</v>
      </c>
      <c r="Y29" s="106">
        <v>0</v>
      </c>
      <c r="Z29" s="99">
        <v>2</v>
      </c>
      <c r="AA29" s="41">
        <v>8.11</v>
      </c>
      <c r="AB29" s="42">
        <v>0</v>
      </c>
      <c r="AC29" s="42">
        <v>7.8</v>
      </c>
      <c r="AD29" s="42">
        <v>0</v>
      </c>
      <c r="AE29" s="42">
        <v>7.98</v>
      </c>
      <c r="AF29" s="42">
        <v>0</v>
      </c>
      <c r="AG29" s="42">
        <v>8.41</v>
      </c>
      <c r="AH29" s="42">
        <v>0</v>
      </c>
      <c r="AI29" s="43">
        <v>1</v>
      </c>
      <c r="AJ29" s="120">
        <v>0.328125</v>
      </c>
      <c r="AK29" s="143">
        <f t="shared" si="6"/>
        <v>1</v>
      </c>
      <c r="AL29" s="144">
        <f t="shared" si="7"/>
        <v>1</v>
      </c>
      <c r="AM29" s="137">
        <f t="shared" si="8"/>
        <v>0.82311643835616444</v>
      </c>
      <c r="AN29" s="138">
        <v>0.75</v>
      </c>
      <c r="AO29" s="177">
        <v>4.0133333333333336</v>
      </c>
      <c r="AP29" s="160">
        <v>4.0133333333333336</v>
      </c>
      <c r="AQ29" s="162">
        <f t="shared" si="3"/>
        <v>85.184577625570782</v>
      </c>
      <c r="AR29" s="131">
        <f t="shared" si="4"/>
        <v>4</v>
      </c>
      <c r="AS29" s="178"/>
      <c r="AU29" s="149"/>
      <c r="AV29"/>
      <c r="AW29" s="150"/>
      <c r="AX29" s="150"/>
      <c r="BC29"/>
      <c r="BH29" s="116"/>
      <c r="BQ29" s="124"/>
      <c r="FK29" s="73"/>
    </row>
    <row r="30" spans="1:182">
      <c r="A30" s="69">
        <v>911500</v>
      </c>
      <c r="B30" s="21">
        <v>10</v>
      </c>
      <c r="C30" s="22">
        <v>10</v>
      </c>
      <c r="D30" s="22">
        <v>6.25</v>
      </c>
      <c r="E30" s="23">
        <f t="shared" si="0"/>
        <v>0.875</v>
      </c>
      <c r="F30" s="24">
        <v>0</v>
      </c>
      <c r="G30" s="25">
        <v>0</v>
      </c>
      <c r="H30" s="31">
        <v>10</v>
      </c>
      <c r="I30" s="32">
        <v>10</v>
      </c>
      <c r="J30" s="32">
        <v>9.42</v>
      </c>
      <c r="K30" s="33">
        <f t="shared" si="5"/>
        <v>0.98066666666666669</v>
      </c>
      <c r="L30" s="34">
        <v>0</v>
      </c>
      <c r="M30" s="35">
        <v>0</v>
      </c>
      <c r="N30" s="78">
        <v>10</v>
      </c>
      <c r="O30" s="78">
        <v>10</v>
      </c>
      <c r="P30" s="78">
        <v>10</v>
      </c>
      <c r="Q30" s="79">
        <f t="shared" si="1"/>
        <v>1</v>
      </c>
      <c r="R30" s="90">
        <v>6.33</v>
      </c>
      <c r="S30" s="92">
        <v>0</v>
      </c>
      <c r="T30" s="94">
        <v>10</v>
      </c>
      <c r="U30" s="94">
        <v>10</v>
      </c>
      <c r="V30" s="94">
        <v>10</v>
      </c>
      <c r="W30" s="95">
        <f t="shared" si="2"/>
        <v>1</v>
      </c>
      <c r="X30" s="106">
        <v>2</v>
      </c>
      <c r="Y30" s="106">
        <v>0</v>
      </c>
      <c r="Z30" s="99">
        <v>2</v>
      </c>
      <c r="AA30" s="41">
        <v>8.84</v>
      </c>
      <c r="AB30" s="42">
        <v>0</v>
      </c>
      <c r="AC30" s="42">
        <v>0</v>
      </c>
      <c r="AD30" s="42">
        <v>0</v>
      </c>
      <c r="AE30" s="42">
        <v>6.1</v>
      </c>
      <c r="AF30" s="42">
        <v>0</v>
      </c>
      <c r="AG30" s="42">
        <v>8.5</v>
      </c>
      <c r="AH30" s="42">
        <v>0</v>
      </c>
      <c r="AI30" s="43">
        <v>0.75</v>
      </c>
      <c r="AJ30" s="120">
        <v>1</v>
      </c>
      <c r="AK30" s="143">
        <f t="shared" si="6"/>
        <v>1</v>
      </c>
      <c r="AL30" s="144">
        <f t="shared" si="7"/>
        <v>0.96391666666666664</v>
      </c>
      <c r="AM30" s="137">
        <f t="shared" si="8"/>
        <v>0.27848307816277196</v>
      </c>
      <c r="AN30" s="138">
        <v>0</v>
      </c>
      <c r="AO30" s="177">
        <v>1.7566666666666666</v>
      </c>
      <c r="AP30" s="161">
        <f>AO30+0.5</f>
        <v>2.2566666666666668</v>
      </c>
      <c r="AQ30" s="162">
        <f t="shared" si="3"/>
        <v>49.654576954069299</v>
      </c>
      <c r="AR30" s="131">
        <f t="shared" si="4"/>
        <v>1</v>
      </c>
      <c r="AS30" s="179" t="s">
        <v>39</v>
      </c>
      <c r="AU30" s="149"/>
      <c r="AV30"/>
      <c r="AW30" s="150"/>
      <c r="AX30" s="150"/>
      <c r="BC30"/>
      <c r="BD30"/>
      <c r="BE30"/>
      <c r="BF30"/>
      <c r="BG30"/>
      <c r="BH30" s="116"/>
      <c r="BQ30" s="124"/>
      <c r="FK30" s="73"/>
    </row>
    <row r="31" spans="1:182">
      <c r="A31" s="69">
        <v>943329</v>
      </c>
      <c r="B31" s="21">
        <v>10</v>
      </c>
      <c r="C31" s="22">
        <v>10</v>
      </c>
      <c r="D31" s="22">
        <v>8.75</v>
      </c>
      <c r="E31" s="23">
        <f t="shared" si="0"/>
        <v>0.95833333333333337</v>
      </c>
      <c r="F31" s="24">
        <v>7</v>
      </c>
      <c r="G31" s="25">
        <v>0</v>
      </c>
      <c r="H31" s="31">
        <v>10</v>
      </c>
      <c r="I31" s="32">
        <v>10</v>
      </c>
      <c r="J31" s="32">
        <v>9.6199999999999992</v>
      </c>
      <c r="K31" s="33">
        <f t="shared" si="5"/>
        <v>0.98733333333333329</v>
      </c>
      <c r="L31" s="34">
        <v>9.33</v>
      </c>
      <c r="M31" s="35">
        <v>0</v>
      </c>
      <c r="N31" s="78">
        <v>10</v>
      </c>
      <c r="O31" s="78">
        <v>7.14</v>
      </c>
      <c r="P31" s="78">
        <v>9.6999999999999993</v>
      </c>
      <c r="Q31" s="79">
        <f t="shared" si="1"/>
        <v>0.89466666666666661</v>
      </c>
      <c r="R31" s="90">
        <v>9.5</v>
      </c>
      <c r="S31" s="92">
        <v>0</v>
      </c>
      <c r="T31" s="94">
        <v>10</v>
      </c>
      <c r="U31" s="94">
        <v>9.2899999999999991</v>
      </c>
      <c r="V31" s="94">
        <v>10</v>
      </c>
      <c r="W31" s="95">
        <f t="shared" si="2"/>
        <v>0.97633333333333328</v>
      </c>
      <c r="X31" s="106">
        <v>0</v>
      </c>
      <c r="Y31" s="106">
        <v>0</v>
      </c>
      <c r="Z31" s="99">
        <v>2</v>
      </c>
      <c r="AA31" s="41">
        <v>0</v>
      </c>
      <c r="AB31" s="42">
        <v>0</v>
      </c>
      <c r="AC31" s="42">
        <v>7.85</v>
      </c>
      <c r="AD31" s="42">
        <v>0</v>
      </c>
      <c r="AE31" s="42">
        <v>0</v>
      </c>
      <c r="AF31" s="42">
        <v>0</v>
      </c>
      <c r="AG31" s="42">
        <v>0</v>
      </c>
      <c r="AH31" s="42">
        <v>0</v>
      </c>
      <c r="AI31" s="43">
        <v>0.33333333333333331</v>
      </c>
      <c r="AJ31" s="120">
        <v>0.171875</v>
      </c>
      <c r="AK31" s="143">
        <f t="shared" si="6"/>
        <v>0.390625</v>
      </c>
      <c r="AL31" s="144">
        <f t="shared" si="7"/>
        <v>0.95416666666666672</v>
      </c>
      <c r="AM31" s="137">
        <f t="shared" si="8"/>
        <v>0.3436452457695407</v>
      </c>
      <c r="AN31" s="138">
        <v>1</v>
      </c>
      <c r="AO31" s="175"/>
      <c r="AP31" s="159"/>
      <c r="AQ31" s="162" t="str">
        <f t="shared" si="3"/>
        <v>*</v>
      </c>
      <c r="AR31" s="131" t="str">
        <f t="shared" si="4"/>
        <v>*</v>
      </c>
      <c r="AS31" s="176"/>
      <c r="AU31" s="149"/>
      <c r="AV31"/>
      <c r="AW31" s="150"/>
      <c r="AX31" s="150"/>
      <c r="BC31"/>
      <c r="BH31" s="116"/>
      <c r="BQ31" s="124"/>
      <c r="FK31" s="73"/>
    </row>
    <row r="32" spans="1:182">
      <c r="A32" s="69">
        <v>1005965</v>
      </c>
      <c r="B32" s="21">
        <v>10</v>
      </c>
      <c r="C32" s="22">
        <v>10</v>
      </c>
      <c r="D32" s="22">
        <v>10</v>
      </c>
      <c r="E32" s="23">
        <f t="shared" si="0"/>
        <v>1</v>
      </c>
      <c r="F32" s="24">
        <v>12.78</v>
      </c>
      <c r="G32" s="25">
        <v>0</v>
      </c>
      <c r="H32" s="31">
        <v>10</v>
      </c>
      <c r="I32" s="32">
        <v>10</v>
      </c>
      <c r="J32" s="32">
        <v>10</v>
      </c>
      <c r="K32" s="33">
        <f t="shared" si="5"/>
        <v>1</v>
      </c>
      <c r="L32" s="34">
        <v>15.67</v>
      </c>
      <c r="M32" s="35">
        <v>0</v>
      </c>
      <c r="N32" s="78">
        <v>10</v>
      </c>
      <c r="O32" s="78">
        <v>10</v>
      </c>
      <c r="P32" s="78">
        <v>10</v>
      </c>
      <c r="Q32" s="79">
        <f t="shared" si="1"/>
        <v>1</v>
      </c>
      <c r="R32" s="90">
        <v>11</v>
      </c>
      <c r="S32" s="92">
        <v>0</v>
      </c>
      <c r="T32" s="94">
        <v>10</v>
      </c>
      <c r="U32" s="94">
        <v>10</v>
      </c>
      <c r="V32" s="94">
        <v>10</v>
      </c>
      <c r="W32" s="95">
        <f t="shared" si="2"/>
        <v>1</v>
      </c>
      <c r="X32" s="106">
        <v>17.670000000000002</v>
      </c>
      <c r="Y32" s="106">
        <v>0</v>
      </c>
      <c r="Z32" s="99"/>
      <c r="AA32" s="41">
        <v>7.6</v>
      </c>
      <c r="AB32" s="42">
        <v>0</v>
      </c>
      <c r="AC32" s="42">
        <v>7.95</v>
      </c>
      <c r="AD32" s="42">
        <v>0</v>
      </c>
      <c r="AE32" s="42">
        <v>0</v>
      </c>
      <c r="AF32" s="42">
        <v>0</v>
      </c>
      <c r="AG32" s="42">
        <v>9</v>
      </c>
      <c r="AH32" s="42">
        <v>0</v>
      </c>
      <c r="AI32" s="43">
        <v>1</v>
      </c>
      <c r="AJ32" s="120">
        <v>0</v>
      </c>
      <c r="AK32" s="143">
        <f t="shared" si="6"/>
        <v>1</v>
      </c>
      <c r="AL32" s="144">
        <f t="shared" si="7"/>
        <v>1</v>
      </c>
      <c r="AM32" s="137">
        <f t="shared" si="8"/>
        <v>0.76736402095084622</v>
      </c>
      <c r="AN32" s="138">
        <v>1</v>
      </c>
      <c r="AO32" s="177">
        <v>4.753333333333333</v>
      </c>
      <c r="AP32" s="160">
        <v>4.753333333333333</v>
      </c>
      <c r="AQ32" s="162">
        <f t="shared" si="3"/>
        <v>92.210767190437821</v>
      </c>
      <c r="AR32" s="131">
        <f t="shared" si="4"/>
        <v>4</v>
      </c>
      <c r="AS32" s="178"/>
      <c r="AU32" s="149"/>
      <c r="AV32"/>
      <c r="AW32" s="150"/>
      <c r="AX32" s="150"/>
      <c r="BC32"/>
      <c r="BD32"/>
      <c r="BE32"/>
      <c r="BF32"/>
      <c r="BG32"/>
      <c r="BH32" s="116"/>
      <c r="BQ32" s="124"/>
      <c r="FK32" s="73"/>
    </row>
    <row r="33" spans="1:167">
      <c r="A33" s="69">
        <v>1010989</v>
      </c>
      <c r="B33" s="21">
        <v>10</v>
      </c>
      <c r="C33" s="22">
        <v>10</v>
      </c>
      <c r="D33" s="22">
        <v>10</v>
      </c>
      <c r="E33" s="23">
        <f t="shared" si="0"/>
        <v>1</v>
      </c>
      <c r="F33" s="24">
        <v>14.89</v>
      </c>
      <c r="G33" s="25">
        <v>0</v>
      </c>
      <c r="H33" s="31">
        <v>10</v>
      </c>
      <c r="I33" s="32">
        <v>10</v>
      </c>
      <c r="J33" s="32">
        <v>9.6199999999999992</v>
      </c>
      <c r="K33" s="33">
        <f t="shared" si="5"/>
        <v>0.98733333333333329</v>
      </c>
      <c r="L33" s="34">
        <v>0</v>
      </c>
      <c r="M33" s="35">
        <v>32</v>
      </c>
      <c r="N33" s="78">
        <v>10</v>
      </c>
      <c r="O33" s="78">
        <v>10</v>
      </c>
      <c r="P33" s="78">
        <v>10</v>
      </c>
      <c r="Q33" s="79">
        <f t="shared" si="1"/>
        <v>1</v>
      </c>
      <c r="R33" s="90">
        <v>15.33</v>
      </c>
      <c r="S33" s="92">
        <v>0</v>
      </c>
      <c r="T33" s="94">
        <v>10</v>
      </c>
      <c r="U33" s="94">
        <v>10</v>
      </c>
      <c r="V33" s="94">
        <v>10</v>
      </c>
      <c r="W33" s="95">
        <f t="shared" si="2"/>
        <v>1</v>
      </c>
      <c r="X33" s="106">
        <v>0</v>
      </c>
      <c r="Y33" s="106">
        <v>25.67</v>
      </c>
      <c r="Z33" s="99"/>
      <c r="AA33" s="41">
        <v>8.61</v>
      </c>
      <c r="AB33" s="42">
        <v>0</v>
      </c>
      <c r="AC33" s="42">
        <v>0</v>
      </c>
      <c r="AD33" s="42">
        <v>15.14</v>
      </c>
      <c r="AE33" s="42">
        <v>7.93</v>
      </c>
      <c r="AF33" s="42">
        <v>0</v>
      </c>
      <c r="AG33" s="42">
        <v>0</v>
      </c>
      <c r="AH33" s="42">
        <v>12.97</v>
      </c>
      <c r="AI33" s="43">
        <v>1</v>
      </c>
      <c r="AJ33" s="120">
        <v>0.546875</v>
      </c>
      <c r="AK33" s="143">
        <f t="shared" si="6"/>
        <v>1</v>
      </c>
      <c r="AL33" s="144">
        <f t="shared" si="7"/>
        <v>0.99683333333333335</v>
      </c>
      <c r="AM33" s="137">
        <f t="shared" si="8"/>
        <v>1.1148916636957336</v>
      </c>
      <c r="AN33" s="138">
        <v>1</v>
      </c>
      <c r="AO33" s="177">
        <v>4.8933333333333335</v>
      </c>
      <c r="AP33" s="160">
        <v>4.8933333333333335</v>
      </c>
      <c r="AQ33" s="162">
        <f t="shared" si="3"/>
        <v>101.98729159239335</v>
      </c>
      <c r="AR33" s="131">
        <f t="shared" si="4"/>
        <v>5</v>
      </c>
      <c r="AS33" s="178"/>
      <c r="AU33" s="149"/>
      <c r="AV33"/>
      <c r="AW33" s="150"/>
      <c r="AX33" s="150"/>
      <c r="BC33"/>
      <c r="BD33"/>
      <c r="BE33"/>
      <c r="BF33"/>
      <c r="BG33"/>
      <c r="BH33" s="116"/>
      <c r="BQ33" s="124"/>
      <c r="FK33" s="73"/>
    </row>
    <row r="34" spans="1:167">
      <c r="A34" s="69">
        <v>1011580</v>
      </c>
      <c r="B34" s="21">
        <v>10</v>
      </c>
      <c r="C34" s="22">
        <v>10</v>
      </c>
      <c r="D34" s="22">
        <v>7.92</v>
      </c>
      <c r="E34" s="23">
        <f t="shared" si="0"/>
        <v>0.93066666666666675</v>
      </c>
      <c r="F34" s="24">
        <v>14.89</v>
      </c>
      <c r="G34" s="25">
        <v>0</v>
      </c>
      <c r="H34" s="31">
        <v>10</v>
      </c>
      <c r="I34" s="32">
        <v>10</v>
      </c>
      <c r="J34" s="32">
        <v>10</v>
      </c>
      <c r="K34" s="33">
        <f t="shared" si="5"/>
        <v>1</v>
      </c>
      <c r="L34" s="34">
        <v>15</v>
      </c>
      <c r="M34" s="35">
        <v>0</v>
      </c>
      <c r="N34" s="78">
        <v>10</v>
      </c>
      <c r="O34" s="78">
        <v>10</v>
      </c>
      <c r="P34" s="78">
        <v>10</v>
      </c>
      <c r="Q34" s="79">
        <f t="shared" si="1"/>
        <v>1</v>
      </c>
      <c r="R34" s="90">
        <v>15.67</v>
      </c>
      <c r="S34" s="92">
        <v>0</v>
      </c>
      <c r="T34" s="94">
        <v>10</v>
      </c>
      <c r="U34" s="94">
        <v>10</v>
      </c>
      <c r="V34" s="94">
        <v>10</v>
      </c>
      <c r="W34" s="95">
        <f t="shared" si="2"/>
        <v>1</v>
      </c>
      <c r="X34" s="106">
        <v>17.89</v>
      </c>
      <c r="Y34" s="106">
        <v>0</v>
      </c>
      <c r="Z34" s="99">
        <v>2</v>
      </c>
      <c r="AA34" s="41">
        <v>7.92</v>
      </c>
      <c r="AB34" s="42">
        <v>0</v>
      </c>
      <c r="AC34" s="42">
        <v>7.8</v>
      </c>
      <c r="AD34" s="42">
        <v>0</v>
      </c>
      <c r="AE34" s="42">
        <v>7.86</v>
      </c>
      <c r="AF34" s="42">
        <v>0</v>
      </c>
      <c r="AG34" s="42">
        <v>7.51</v>
      </c>
      <c r="AH34" s="42">
        <v>0</v>
      </c>
      <c r="AI34" s="43">
        <v>1</v>
      </c>
      <c r="AJ34" s="120">
        <v>0.765625</v>
      </c>
      <c r="AK34" s="143">
        <f t="shared" si="6"/>
        <v>1</v>
      </c>
      <c r="AL34" s="144">
        <f t="shared" si="7"/>
        <v>0.98266666666666669</v>
      </c>
      <c r="AM34" s="137">
        <f t="shared" si="8"/>
        <v>0.90103444802578569</v>
      </c>
      <c r="AN34" s="138">
        <v>1</v>
      </c>
      <c r="AO34" s="177">
        <v>3.7299999999999995</v>
      </c>
      <c r="AP34" s="161">
        <f>AO34+0.5</f>
        <v>4.2299999999999995</v>
      </c>
      <c r="AQ34" s="162">
        <f t="shared" si="3"/>
        <v>91.192527867311298</v>
      </c>
      <c r="AR34" s="131">
        <f t="shared" si="4"/>
        <v>4</v>
      </c>
      <c r="AS34" s="179" t="s">
        <v>39</v>
      </c>
      <c r="AU34" s="149"/>
      <c r="AV34"/>
      <c r="AW34" s="150"/>
      <c r="AX34" s="150"/>
      <c r="BC34"/>
      <c r="BD34"/>
      <c r="BE34"/>
      <c r="BF34"/>
      <c r="BG34"/>
      <c r="BH34" s="116"/>
      <c r="BQ34" s="124"/>
      <c r="FK34" s="73"/>
    </row>
    <row r="35" spans="1:167">
      <c r="A35" s="69">
        <v>1017270</v>
      </c>
      <c r="B35" s="21">
        <v>10</v>
      </c>
      <c r="C35" s="22">
        <v>10</v>
      </c>
      <c r="D35" s="22">
        <v>7.92</v>
      </c>
      <c r="E35" s="23">
        <f t="shared" si="0"/>
        <v>0.93066666666666675</v>
      </c>
      <c r="F35" s="24">
        <v>2</v>
      </c>
      <c r="G35" s="25">
        <v>0</v>
      </c>
      <c r="H35" s="31">
        <v>10</v>
      </c>
      <c r="I35" s="32">
        <v>10</v>
      </c>
      <c r="J35" s="32">
        <v>7.96</v>
      </c>
      <c r="K35" s="33">
        <f t="shared" si="5"/>
        <v>0.93200000000000005</v>
      </c>
      <c r="L35" s="34">
        <v>8.67</v>
      </c>
      <c r="M35" s="35">
        <v>0</v>
      </c>
      <c r="N35" s="78">
        <v>7.5</v>
      </c>
      <c r="O35" s="78">
        <v>10</v>
      </c>
      <c r="P35" s="78">
        <v>9.39</v>
      </c>
      <c r="Q35" s="79">
        <f t="shared" si="1"/>
        <v>0.89633333333333332</v>
      </c>
      <c r="R35" s="90">
        <v>7.86</v>
      </c>
      <c r="S35" s="92">
        <v>0</v>
      </c>
      <c r="T35" s="94">
        <v>10</v>
      </c>
      <c r="U35" s="94">
        <v>8.7100000000000009</v>
      </c>
      <c r="V35" s="94">
        <v>9.7899999999999991</v>
      </c>
      <c r="W35" s="95">
        <f t="shared" si="2"/>
        <v>0.95</v>
      </c>
      <c r="X35" s="106">
        <v>10.67</v>
      </c>
      <c r="Y35" s="106">
        <v>0</v>
      </c>
      <c r="Z35" s="99">
        <v>2</v>
      </c>
      <c r="AA35" s="41">
        <v>8.4600000000000009</v>
      </c>
      <c r="AB35" s="42">
        <v>0</v>
      </c>
      <c r="AC35" s="42">
        <v>7.63</v>
      </c>
      <c r="AD35" s="42">
        <v>0</v>
      </c>
      <c r="AE35" s="42">
        <v>0</v>
      </c>
      <c r="AF35" s="42">
        <v>0</v>
      </c>
      <c r="AG35" s="42">
        <v>8.08</v>
      </c>
      <c r="AH35" s="42">
        <v>0</v>
      </c>
      <c r="AI35" s="43">
        <v>1</v>
      </c>
      <c r="AJ35" s="120">
        <v>0</v>
      </c>
      <c r="AK35" s="143">
        <f t="shared" si="6"/>
        <v>1</v>
      </c>
      <c r="AL35" s="144">
        <f t="shared" si="7"/>
        <v>0.9272499999999998</v>
      </c>
      <c r="AM35" s="137">
        <f t="shared" si="8"/>
        <v>0.4982685334407736</v>
      </c>
      <c r="AN35" s="138">
        <v>0</v>
      </c>
      <c r="AO35" s="177">
        <v>2.8766666666666665</v>
      </c>
      <c r="AP35" s="160">
        <v>2.8766666666666665</v>
      </c>
      <c r="AQ35" s="162">
        <f t="shared" si="3"/>
        <v>59.742546669352663</v>
      </c>
      <c r="AR35" s="131">
        <f t="shared" si="4"/>
        <v>2</v>
      </c>
      <c r="AS35" s="178"/>
      <c r="AU35" s="149"/>
      <c r="AV35"/>
      <c r="AW35" s="150"/>
      <c r="AX35" s="150"/>
      <c r="BC35"/>
      <c r="BD35"/>
      <c r="BE35"/>
      <c r="BF35"/>
      <c r="BG35"/>
      <c r="BH35" s="116"/>
      <c r="BQ35" s="124"/>
      <c r="FK35" s="73"/>
    </row>
    <row r="36" spans="1:167">
      <c r="A36" s="69">
        <v>1017555</v>
      </c>
      <c r="B36" s="21">
        <v>10</v>
      </c>
      <c r="C36" s="22">
        <v>10</v>
      </c>
      <c r="D36" s="22">
        <v>7.92</v>
      </c>
      <c r="E36" s="23">
        <f t="shared" si="0"/>
        <v>0.93066666666666675</v>
      </c>
      <c r="F36" s="24">
        <v>13.67</v>
      </c>
      <c r="G36" s="25">
        <v>0</v>
      </c>
      <c r="H36" s="31">
        <v>10</v>
      </c>
      <c r="I36" s="32">
        <v>10</v>
      </c>
      <c r="J36" s="32">
        <v>10</v>
      </c>
      <c r="K36" s="33">
        <f t="shared" si="5"/>
        <v>1</v>
      </c>
      <c r="L36" s="34">
        <v>16.670000000000002</v>
      </c>
      <c r="M36" s="35">
        <v>0</v>
      </c>
      <c r="N36" s="78">
        <v>10</v>
      </c>
      <c r="O36" s="78">
        <v>10</v>
      </c>
      <c r="P36" s="78">
        <v>10</v>
      </c>
      <c r="Q36" s="79">
        <f t="shared" si="1"/>
        <v>1</v>
      </c>
      <c r="R36" s="90">
        <v>16.670000000000002</v>
      </c>
      <c r="S36" s="92">
        <v>0</v>
      </c>
      <c r="T36" s="94">
        <v>10</v>
      </c>
      <c r="U36" s="94">
        <v>10</v>
      </c>
      <c r="V36" s="94">
        <v>10</v>
      </c>
      <c r="W36" s="95">
        <f t="shared" si="2"/>
        <v>1</v>
      </c>
      <c r="X36" s="106">
        <v>18</v>
      </c>
      <c r="Y36" s="106">
        <v>0</v>
      </c>
      <c r="Z36" s="99">
        <v>2</v>
      </c>
      <c r="AA36" s="41">
        <v>8.2200000000000006</v>
      </c>
      <c r="AB36" s="42">
        <v>0</v>
      </c>
      <c r="AC36" s="42">
        <v>7.8</v>
      </c>
      <c r="AD36" s="42">
        <v>0</v>
      </c>
      <c r="AE36" s="42">
        <v>7.41</v>
      </c>
      <c r="AF36" s="42">
        <v>0</v>
      </c>
      <c r="AG36" s="42">
        <v>8.68</v>
      </c>
      <c r="AH36" s="42">
        <v>0</v>
      </c>
      <c r="AI36" s="43">
        <v>1</v>
      </c>
      <c r="AJ36" s="120">
        <v>0.3125</v>
      </c>
      <c r="AK36" s="143">
        <f t="shared" si="6"/>
        <v>1</v>
      </c>
      <c r="AL36" s="144">
        <f t="shared" si="7"/>
        <v>0.98266666666666669</v>
      </c>
      <c r="AM36" s="137">
        <f t="shared" si="8"/>
        <v>0.92456184528605967</v>
      </c>
      <c r="AN36" s="138">
        <v>1</v>
      </c>
      <c r="AO36" s="177">
        <v>4.1333333333333337</v>
      </c>
      <c r="AP36" s="160">
        <v>4.13</v>
      </c>
      <c r="AQ36" s="162">
        <f t="shared" si="3"/>
        <v>90.980712798818161</v>
      </c>
      <c r="AR36" s="131">
        <f t="shared" si="4"/>
        <v>4</v>
      </c>
      <c r="AS36" s="179"/>
      <c r="AU36" s="149"/>
      <c r="AV36"/>
      <c r="AW36" s="150"/>
      <c r="AX36" s="150"/>
      <c r="BC36"/>
      <c r="BD36"/>
      <c r="BE36"/>
      <c r="BF36"/>
      <c r="BG36"/>
      <c r="BH36" s="116"/>
      <c r="BQ36" s="124"/>
      <c r="FK36" s="73"/>
    </row>
    <row r="37" spans="1:167">
      <c r="A37" s="69">
        <v>1018321</v>
      </c>
      <c r="B37" s="21">
        <v>10</v>
      </c>
      <c r="C37" s="22">
        <v>10</v>
      </c>
      <c r="D37" s="22">
        <v>10</v>
      </c>
      <c r="E37" s="23">
        <f t="shared" si="0"/>
        <v>1</v>
      </c>
      <c r="F37" s="24">
        <v>0</v>
      </c>
      <c r="G37" s="25">
        <v>26.5</v>
      </c>
      <c r="H37" s="31">
        <v>10</v>
      </c>
      <c r="I37" s="32">
        <v>10</v>
      </c>
      <c r="J37" s="32">
        <v>10</v>
      </c>
      <c r="K37" s="33">
        <f t="shared" si="5"/>
        <v>1</v>
      </c>
      <c r="L37" s="34">
        <v>0</v>
      </c>
      <c r="M37" s="35">
        <v>32.33</v>
      </c>
      <c r="N37" s="78">
        <v>10</v>
      </c>
      <c r="O37" s="78">
        <v>10</v>
      </c>
      <c r="P37" s="78">
        <v>10</v>
      </c>
      <c r="Q37" s="79">
        <f t="shared" si="1"/>
        <v>1</v>
      </c>
      <c r="R37" s="90">
        <v>0</v>
      </c>
      <c r="S37" s="92">
        <v>19.559999999999999</v>
      </c>
      <c r="T37" s="94">
        <v>10</v>
      </c>
      <c r="U37" s="94">
        <v>10</v>
      </c>
      <c r="V37" s="94">
        <v>10</v>
      </c>
      <c r="W37" s="95">
        <f t="shared" si="2"/>
        <v>1</v>
      </c>
      <c r="X37" s="106">
        <v>14.33</v>
      </c>
      <c r="Y37" s="106">
        <v>0</v>
      </c>
      <c r="Z37" s="99">
        <v>2</v>
      </c>
      <c r="AA37" s="41">
        <v>0</v>
      </c>
      <c r="AB37" s="42">
        <v>13.55</v>
      </c>
      <c r="AC37" s="42">
        <v>0</v>
      </c>
      <c r="AD37" s="42">
        <v>15.48</v>
      </c>
      <c r="AE37" s="42">
        <v>0</v>
      </c>
      <c r="AF37" s="42">
        <v>13.48</v>
      </c>
      <c r="AG37" s="42">
        <v>8.2100000000000009</v>
      </c>
      <c r="AH37" s="42">
        <v>0</v>
      </c>
      <c r="AI37" s="43">
        <v>0.95833333333333337</v>
      </c>
      <c r="AJ37" s="120">
        <v>0</v>
      </c>
      <c r="AK37" s="143">
        <f t="shared" si="6"/>
        <v>0.95833333333333337</v>
      </c>
      <c r="AL37" s="144">
        <f t="shared" si="7"/>
        <v>1</v>
      </c>
      <c r="AM37" s="137">
        <f t="shared" si="8"/>
        <v>1.1822056173237492</v>
      </c>
      <c r="AN37" s="138">
        <v>0.5</v>
      </c>
      <c r="AO37" s="177">
        <v>4.5999999999999996</v>
      </c>
      <c r="AP37" s="160">
        <v>4.5999999999999996</v>
      </c>
      <c r="AQ37" s="162">
        <f t="shared" si="3"/>
        <v>95.730140433093723</v>
      </c>
      <c r="AR37" s="131">
        <f t="shared" si="4"/>
        <v>5</v>
      </c>
      <c r="AS37" s="178"/>
      <c r="AU37" s="149"/>
      <c r="AV37"/>
      <c r="AW37" s="150"/>
      <c r="AX37" s="150"/>
      <c r="BC37"/>
      <c r="BD37"/>
      <c r="BE37"/>
      <c r="BF37"/>
      <c r="BG37"/>
      <c r="BH37" s="116"/>
      <c r="BQ37" s="124"/>
      <c r="FK37" s="73"/>
    </row>
    <row r="38" spans="1:167">
      <c r="A38" s="69">
        <v>1018729</v>
      </c>
      <c r="B38" s="21">
        <v>10</v>
      </c>
      <c r="C38" s="22">
        <v>10</v>
      </c>
      <c r="D38" s="22">
        <v>10</v>
      </c>
      <c r="E38" s="23">
        <f t="shared" si="0"/>
        <v>1</v>
      </c>
      <c r="F38" s="24">
        <v>0</v>
      </c>
      <c r="G38" s="25">
        <v>23.67</v>
      </c>
      <c r="H38" s="31">
        <v>10</v>
      </c>
      <c r="I38" s="32">
        <v>10</v>
      </c>
      <c r="J38" s="32">
        <v>10</v>
      </c>
      <c r="K38" s="33">
        <f t="shared" si="5"/>
        <v>1</v>
      </c>
      <c r="L38" s="34">
        <v>0</v>
      </c>
      <c r="M38" s="35">
        <v>29.67</v>
      </c>
      <c r="N38" s="78">
        <v>10</v>
      </c>
      <c r="O38" s="78">
        <v>10</v>
      </c>
      <c r="P38" s="78">
        <v>10</v>
      </c>
      <c r="Q38" s="79">
        <f t="shared" si="1"/>
        <v>1</v>
      </c>
      <c r="R38" s="90">
        <v>12.38</v>
      </c>
      <c r="S38" s="92">
        <v>0</v>
      </c>
      <c r="T38" s="94">
        <v>10</v>
      </c>
      <c r="U38" s="94">
        <v>10</v>
      </c>
      <c r="V38" s="94">
        <v>10</v>
      </c>
      <c r="W38" s="95">
        <f t="shared" si="2"/>
        <v>1</v>
      </c>
      <c r="X38" s="106">
        <v>0</v>
      </c>
      <c r="Y38" s="106">
        <v>16.89</v>
      </c>
      <c r="Z38" s="99">
        <v>2</v>
      </c>
      <c r="AA38" s="41">
        <v>0</v>
      </c>
      <c r="AB38" s="42">
        <v>13.17</v>
      </c>
      <c r="AC38" s="42">
        <v>0</v>
      </c>
      <c r="AD38" s="42">
        <v>15.26</v>
      </c>
      <c r="AE38" s="42">
        <v>7.94</v>
      </c>
      <c r="AF38" s="42">
        <v>0</v>
      </c>
      <c r="AG38" s="42">
        <v>0</v>
      </c>
      <c r="AH38" s="42">
        <v>13.61</v>
      </c>
      <c r="AI38" s="43">
        <v>0.95833333333333337</v>
      </c>
      <c r="AJ38" s="120">
        <v>0.140625</v>
      </c>
      <c r="AK38" s="143">
        <f t="shared" si="6"/>
        <v>1</v>
      </c>
      <c r="AL38" s="144">
        <f t="shared" si="7"/>
        <v>1</v>
      </c>
      <c r="AM38" s="137">
        <f t="shared" si="8"/>
        <v>1.0847397002426824</v>
      </c>
      <c r="AN38" s="138">
        <v>0.75</v>
      </c>
      <c r="AO38" s="177">
        <v>3.4</v>
      </c>
      <c r="AP38" s="161">
        <f>AO38+1</f>
        <v>4.4000000000000004</v>
      </c>
      <c r="AQ38" s="162">
        <f t="shared" si="3"/>
        <v>94.818492506067059</v>
      </c>
      <c r="AR38" s="131">
        <f t="shared" si="4"/>
        <v>5</v>
      </c>
      <c r="AS38" s="179" t="s">
        <v>40</v>
      </c>
      <c r="AU38" s="149"/>
      <c r="AV38"/>
      <c r="AW38" s="150"/>
      <c r="AX38" s="150"/>
      <c r="BC38"/>
      <c r="BD38"/>
      <c r="BE38"/>
      <c r="BF38"/>
      <c r="BG38"/>
      <c r="BH38" s="116"/>
      <c r="BQ38" s="124"/>
      <c r="FK38" s="73"/>
    </row>
    <row r="39" spans="1:167">
      <c r="A39" s="69">
        <v>1019595</v>
      </c>
      <c r="B39" s="21">
        <v>4</v>
      </c>
      <c r="C39" s="22" t="s">
        <v>0</v>
      </c>
      <c r="D39" s="22" t="s">
        <v>0</v>
      </c>
      <c r="E39" s="23">
        <f t="shared" si="0"/>
        <v>0.13333333333333333</v>
      </c>
      <c r="F39" s="24">
        <v>0</v>
      </c>
      <c r="G39" s="25">
        <v>0</v>
      </c>
      <c r="H39" s="31">
        <v>9.59</v>
      </c>
      <c r="I39" s="32">
        <v>9.3800000000000008</v>
      </c>
      <c r="J39" s="32">
        <v>8.4</v>
      </c>
      <c r="K39" s="33">
        <f t="shared" si="5"/>
        <v>0.91233333333333322</v>
      </c>
      <c r="L39" s="34">
        <v>0</v>
      </c>
      <c r="M39" s="35">
        <v>23.11</v>
      </c>
      <c r="N39" s="78">
        <v>10</v>
      </c>
      <c r="O39" s="78">
        <v>10</v>
      </c>
      <c r="P39" s="78">
        <v>10</v>
      </c>
      <c r="Q39" s="79">
        <f t="shared" si="1"/>
        <v>1</v>
      </c>
      <c r="R39" s="90">
        <v>0</v>
      </c>
      <c r="S39" s="92">
        <v>15.22</v>
      </c>
      <c r="T39" s="94">
        <v>10</v>
      </c>
      <c r="U39" s="94">
        <v>10</v>
      </c>
      <c r="V39" s="94">
        <v>10</v>
      </c>
      <c r="W39" s="95">
        <f t="shared" si="2"/>
        <v>1</v>
      </c>
      <c r="X39" s="106">
        <v>17.670000000000002</v>
      </c>
      <c r="Y39" s="106">
        <v>0</v>
      </c>
      <c r="Z39" s="99">
        <v>2</v>
      </c>
      <c r="AA39" s="41">
        <v>0</v>
      </c>
      <c r="AB39" s="42">
        <v>0</v>
      </c>
      <c r="AC39" s="42">
        <v>0</v>
      </c>
      <c r="AD39" s="42">
        <v>14.26</v>
      </c>
      <c r="AE39" s="42">
        <v>0</v>
      </c>
      <c r="AF39" s="42">
        <v>13.5</v>
      </c>
      <c r="AG39" s="42">
        <v>8.7200000000000006</v>
      </c>
      <c r="AH39" s="42">
        <v>0</v>
      </c>
      <c r="AI39" s="43">
        <v>0.91666666666666663</v>
      </c>
      <c r="AJ39" s="120">
        <v>0.46875</v>
      </c>
      <c r="AK39" s="143">
        <f t="shared" si="6"/>
        <v>1</v>
      </c>
      <c r="AL39" s="144">
        <f t="shared" si="7"/>
        <v>0.76141666666666674</v>
      </c>
      <c r="AM39" s="137">
        <f t="shared" si="8"/>
        <v>0.77479596343232926</v>
      </c>
      <c r="AN39" s="138">
        <v>0.75</v>
      </c>
      <c r="AO39" s="177">
        <v>4.21</v>
      </c>
      <c r="AP39" s="160">
        <v>4.21</v>
      </c>
      <c r="AQ39" s="162">
        <f t="shared" si="3"/>
        <v>83.164065752474897</v>
      </c>
      <c r="AR39" s="131">
        <f t="shared" si="4"/>
        <v>3</v>
      </c>
      <c r="AS39" s="178"/>
      <c r="AU39" s="149"/>
      <c r="AV39"/>
      <c r="AW39" s="150"/>
      <c r="AX39" s="150"/>
      <c r="BC39"/>
      <c r="BD39"/>
      <c r="BE39"/>
      <c r="BF39"/>
      <c r="BG39"/>
      <c r="BH39" s="116"/>
      <c r="BQ39" s="124"/>
      <c r="FK39" s="73"/>
    </row>
    <row r="40" spans="1:167">
      <c r="A40" s="69">
        <v>1019854</v>
      </c>
      <c r="B40" s="21">
        <v>10</v>
      </c>
      <c r="C40" s="22">
        <v>9.81</v>
      </c>
      <c r="D40" s="22">
        <v>8.33</v>
      </c>
      <c r="E40" s="23">
        <f t="shared" si="0"/>
        <v>0.93800000000000006</v>
      </c>
      <c r="F40" s="24">
        <v>12.11</v>
      </c>
      <c r="G40" s="25">
        <v>0</v>
      </c>
      <c r="H40" s="31">
        <v>10</v>
      </c>
      <c r="I40" s="32">
        <v>10</v>
      </c>
      <c r="J40" s="32">
        <v>8.4</v>
      </c>
      <c r="K40" s="33">
        <f t="shared" si="5"/>
        <v>0.94666666666666666</v>
      </c>
      <c r="L40" s="34">
        <v>11.22</v>
      </c>
      <c r="M40" s="35">
        <v>0</v>
      </c>
      <c r="N40" s="78">
        <v>10</v>
      </c>
      <c r="O40" s="78">
        <v>10</v>
      </c>
      <c r="P40" s="78">
        <v>8.7899999999999991</v>
      </c>
      <c r="Q40" s="79">
        <f t="shared" si="1"/>
        <v>0.95966666666666667</v>
      </c>
      <c r="R40" s="90">
        <v>13.33</v>
      </c>
      <c r="S40" s="92">
        <v>0</v>
      </c>
      <c r="T40" s="94">
        <v>8.86</v>
      </c>
      <c r="U40" s="94">
        <v>9</v>
      </c>
      <c r="V40" s="94">
        <v>9.5399999999999991</v>
      </c>
      <c r="W40" s="95">
        <f t="shared" si="2"/>
        <v>0.91333333333333333</v>
      </c>
      <c r="X40" s="106">
        <v>5.33</v>
      </c>
      <c r="Y40" s="106">
        <v>0</v>
      </c>
      <c r="Z40" s="99">
        <v>2</v>
      </c>
      <c r="AA40" s="41">
        <v>7.71</v>
      </c>
      <c r="AB40" s="42">
        <v>0</v>
      </c>
      <c r="AC40" s="42">
        <v>7.82</v>
      </c>
      <c r="AD40" s="42">
        <v>0</v>
      </c>
      <c r="AE40" s="42">
        <v>7.57</v>
      </c>
      <c r="AF40" s="42">
        <v>0</v>
      </c>
      <c r="AG40" s="42">
        <v>9</v>
      </c>
      <c r="AH40" s="42">
        <v>0</v>
      </c>
      <c r="AI40" s="43">
        <v>1</v>
      </c>
      <c r="AJ40" s="120">
        <v>0.609375</v>
      </c>
      <c r="AK40" s="143">
        <f t="shared" si="6"/>
        <v>1</v>
      </c>
      <c r="AL40" s="144">
        <f t="shared" si="7"/>
        <v>0.93941666666666657</v>
      </c>
      <c r="AM40" s="137">
        <f t="shared" si="8"/>
        <v>0.68798146655922643</v>
      </c>
      <c r="AN40" s="138">
        <v>0.75</v>
      </c>
      <c r="AO40" s="177">
        <v>3.4466666666666668</v>
      </c>
      <c r="AP40" s="161">
        <f>AO40+0.5</f>
        <v>3.9466666666666668</v>
      </c>
      <c r="AQ40" s="162">
        <f t="shared" si="3"/>
        <v>80.667036663980653</v>
      </c>
      <c r="AR40" s="131">
        <f t="shared" si="4"/>
        <v>3</v>
      </c>
      <c r="AS40" s="179" t="s">
        <v>39</v>
      </c>
      <c r="AU40" s="149"/>
      <c r="AV40"/>
      <c r="AW40" s="150"/>
      <c r="AX40" s="150"/>
      <c r="BC40"/>
      <c r="BH40" s="116"/>
      <c r="BQ40" s="124"/>
      <c r="FK40" s="73"/>
    </row>
    <row r="41" spans="1:167">
      <c r="A41" s="69">
        <v>1020526</v>
      </c>
      <c r="B41" s="21">
        <v>10</v>
      </c>
      <c r="C41" s="22">
        <v>10</v>
      </c>
      <c r="D41" s="22">
        <v>7.92</v>
      </c>
      <c r="E41" s="23">
        <f t="shared" si="0"/>
        <v>0.93066666666666675</v>
      </c>
      <c r="F41" s="24">
        <v>15.33</v>
      </c>
      <c r="G41" s="25">
        <v>0</v>
      </c>
      <c r="H41" s="31">
        <v>10</v>
      </c>
      <c r="I41" s="32">
        <v>10</v>
      </c>
      <c r="J41" s="32">
        <v>6.85</v>
      </c>
      <c r="K41" s="33">
        <f t="shared" si="5"/>
        <v>0.89500000000000002</v>
      </c>
      <c r="L41" s="34">
        <v>14.11</v>
      </c>
      <c r="M41" s="35">
        <v>0</v>
      </c>
      <c r="N41" s="78">
        <v>8.33</v>
      </c>
      <c r="O41" s="78">
        <v>10</v>
      </c>
      <c r="P41" s="78">
        <v>8.48</v>
      </c>
      <c r="Q41" s="79">
        <f t="shared" si="1"/>
        <v>0.89366666666666661</v>
      </c>
      <c r="R41" s="90">
        <v>9.5</v>
      </c>
      <c r="S41" s="92">
        <v>0</v>
      </c>
      <c r="T41" s="94">
        <v>6.65</v>
      </c>
      <c r="U41" s="94">
        <v>7.48</v>
      </c>
      <c r="V41" s="94">
        <v>5.82</v>
      </c>
      <c r="W41" s="95">
        <f t="shared" si="2"/>
        <v>0.66500000000000015</v>
      </c>
      <c r="X41" s="106">
        <v>8.67</v>
      </c>
      <c r="Y41" s="106">
        <v>0</v>
      </c>
      <c r="Z41" s="99">
        <v>2</v>
      </c>
      <c r="AA41" s="41">
        <v>8.5399999999999991</v>
      </c>
      <c r="AB41" s="42">
        <v>0</v>
      </c>
      <c r="AC41" s="42">
        <v>7.5</v>
      </c>
      <c r="AD41" s="42">
        <v>0</v>
      </c>
      <c r="AE41" s="42">
        <v>8</v>
      </c>
      <c r="AF41" s="42">
        <v>0</v>
      </c>
      <c r="AG41" s="42">
        <v>8.84</v>
      </c>
      <c r="AH41" s="42">
        <v>0</v>
      </c>
      <c r="AI41" s="43">
        <v>0.79166666666666663</v>
      </c>
      <c r="AJ41" s="120">
        <v>7.8125E-2</v>
      </c>
      <c r="AK41" s="143">
        <f t="shared" si="6"/>
        <v>0.81770833333333326</v>
      </c>
      <c r="AL41" s="144">
        <f t="shared" si="7"/>
        <v>0.8460833333333333</v>
      </c>
      <c r="AM41" s="137">
        <f t="shared" si="8"/>
        <v>0.75145648670427068</v>
      </c>
      <c r="AN41" s="138">
        <v>0.75</v>
      </c>
      <c r="AO41" s="177">
        <v>2.9066666666666667</v>
      </c>
      <c r="AP41" s="161">
        <f>AO41+0.5</f>
        <v>3.4066666666666667</v>
      </c>
      <c r="AQ41" s="162">
        <f t="shared" si="3"/>
        <v>74.266203834273426</v>
      </c>
      <c r="AR41" s="131">
        <f t="shared" si="4"/>
        <v>3</v>
      </c>
      <c r="AS41" s="179" t="s">
        <v>39</v>
      </c>
      <c r="AU41" s="149"/>
      <c r="AV41"/>
      <c r="AW41" s="150"/>
      <c r="AX41" s="150"/>
      <c r="BC41"/>
      <c r="BD41"/>
      <c r="BE41"/>
      <c r="BF41"/>
      <c r="BG41"/>
      <c r="BH41" s="116"/>
      <c r="BQ41" s="124"/>
      <c r="FK41" s="73"/>
    </row>
    <row r="42" spans="1:167">
      <c r="A42" s="69">
        <v>1021091</v>
      </c>
      <c r="B42" s="21">
        <v>10</v>
      </c>
      <c r="C42" s="22">
        <v>10</v>
      </c>
      <c r="D42" s="22" t="s">
        <v>0</v>
      </c>
      <c r="E42" s="23">
        <f t="shared" si="0"/>
        <v>0.66666666666666663</v>
      </c>
      <c r="F42" s="24">
        <v>12.11</v>
      </c>
      <c r="G42" s="25">
        <v>0</v>
      </c>
      <c r="H42" s="31">
        <v>10</v>
      </c>
      <c r="I42" s="32">
        <v>9.69</v>
      </c>
      <c r="J42" s="32">
        <v>8.89</v>
      </c>
      <c r="K42" s="33">
        <f t="shared" si="5"/>
        <v>0.95266666666666666</v>
      </c>
      <c r="L42" s="34">
        <v>0</v>
      </c>
      <c r="M42" s="35">
        <v>31</v>
      </c>
      <c r="N42" s="78">
        <v>5.83</v>
      </c>
      <c r="O42" s="78">
        <v>7.14</v>
      </c>
      <c r="P42" s="78">
        <v>5.47</v>
      </c>
      <c r="Q42" s="79">
        <f t="shared" si="1"/>
        <v>0.61466666666666658</v>
      </c>
      <c r="R42" s="90">
        <v>0</v>
      </c>
      <c r="S42" s="92">
        <v>7</v>
      </c>
      <c r="T42" s="94">
        <v>4.05</v>
      </c>
      <c r="U42" s="94">
        <v>6.29</v>
      </c>
      <c r="V42" s="94">
        <v>2.4900000000000002</v>
      </c>
      <c r="W42" s="95">
        <f t="shared" si="2"/>
        <v>0.42766666666666669</v>
      </c>
      <c r="X42" s="106">
        <v>10.67</v>
      </c>
      <c r="Y42" s="106">
        <v>0</v>
      </c>
      <c r="Z42" s="99">
        <v>2</v>
      </c>
      <c r="AA42" s="41">
        <v>5.24</v>
      </c>
      <c r="AB42" s="42">
        <v>0</v>
      </c>
      <c r="AC42" s="42">
        <v>0</v>
      </c>
      <c r="AD42" s="42">
        <v>13.6</v>
      </c>
      <c r="AE42" s="42">
        <v>0</v>
      </c>
      <c r="AF42" s="42">
        <v>13.39</v>
      </c>
      <c r="AG42" s="42">
        <v>7.82</v>
      </c>
      <c r="AH42" s="42">
        <v>0</v>
      </c>
      <c r="AI42" s="43">
        <v>8.3333333333333329E-2</v>
      </c>
      <c r="AJ42" s="120">
        <v>0</v>
      </c>
      <c r="AK42" s="143">
        <f t="shared" si="6"/>
        <v>8.3333333333333329E-2</v>
      </c>
      <c r="AL42" s="144">
        <f t="shared" si="7"/>
        <v>0.66541666666666666</v>
      </c>
      <c r="AM42" s="137">
        <f t="shared" si="8"/>
        <v>0.85162473573610764</v>
      </c>
      <c r="AN42" s="138">
        <v>0</v>
      </c>
      <c r="AO42" s="177">
        <v>2.9366666666666665</v>
      </c>
      <c r="AP42" s="160">
        <v>2.9366666666666665</v>
      </c>
      <c r="AQ42" s="162">
        <f t="shared" si="3"/>
        <v>52.688118393402689</v>
      </c>
      <c r="AR42" s="131">
        <f t="shared" si="4"/>
        <v>1</v>
      </c>
      <c r="AS42" s="178"/>
      <c r="AU42" s="149"/>
      <c r="AV42"/>
      <c r="AW42" s="150"/>
      <c r="AX42" s="150"/>
      <c r="BC42"/>
      <c r="BD42"/>
      <c r="BE42"/>
      <c r="BF42"/>
      <c r="BG42"/>
      <c r="BH42" s="116"/>
      <c r="BQ42" s="124"/>
      <c r="FK42" s="73"/>
    </row>
    <row r="43" spans="1:167">
      <c r="A43" s="69">
        <v>1021127</v>
      </c>
      <c r="B43" s="21">
        <v>10</v>
      </c>
      <c r="C43" s="22">
        <v>10</v>
      </c>
      <c r="D43" s="22">
        <v>10</v>
      </c>
      <c r="E43" s="23">
        <f t="shared" ref="E43:E74" si="9">SUM(B43:D43)/30</f>
        <v>1</v>
      </c>
      <c r="F43" s="24">
        <v>0</v>
      </c>
      <c r="G43" s="25">
        <v>15.44</v>
      </c>
      <c r="H43" s="31">
        <v>10</v>
      </c>
      <c r="I43" s="32">
        <v>10</v>
      </c>
      <c r="J43" s="32">
        <v>10</v>
      </c>
      <c r="K43" s="33">
        <f t="shared" ref="K43:K74" si="10">SUM(H43:J43)/30</f>
        <v>1</v>
      </c>
      <c r="L43" s="34">
        <v>0</v>
      </c>
      <c r="M43" s="35">
        <v>23.33</v>
      </c>
      <c r="N43" s="78">
        <v>10</v>
      </c>
      <c r="O43" s="78">
        <v>10</v>
      </c>
      <c r="P43" s="78">
        <v>10</v>
      </c>
      <c r="Q43" s="79">
        <f t="shared" si="1"/>
        <v>1</v>
      </c>
      <c r="R43" s="90">
        <v>0</v>
      </c>
      <c r="S43" s="92">
        <v>25</v>
      </c>
      <c r="T43" s="94">
        <v>10</v>
      </c>
      <c r="U43" s="94">
        <v>8.7100000000000009</v>
      </c>
      <c r="V43" s="94">
        <v>10</v>
      </c>
      <c r="W43" s="95">
        <f t="shared" si="2"/>
        <v>0.95700000000000007</v>
      </c>
      <c r="X43" s="106">
        <v>0</v>
      </c>
      <c r="Y43" s="106">
        <v>18.559999999999999</v>
      </c>
      <c r="Z43" s="99">
        <v>2</v>
      </c>
      <c r="AA43" s="41">
        <v>0</v>
      </c>
      <c r="AB43" s="42">
        <v>13.89</v>
      </c>
      <c r="AC43" s="42">
        <v>0</v>
      </c>
      <c r="AD43" s="42">
        <v>15.21</v>
      </c>
      <c r="AE43" s="42">
        <v>0</v>
      </c>
      <c r="AF43" s="42">
        <v>13.53</v>
      </c>
      <c r="AG43" s="42">
        <v>0</v>
      </c>
      <c r="AH43" s="42">
        <v>13.11</v>
      </c>
      <c r="AI43" s="43">
        <v>0.95833333333333337</v>
      </c>
      <c r="AJ43" s="120">
        <v>0.765625</v>
      </c>
      <c r="AK43" s="143">
        <f t="shared" si="6"/>
        <v>1</v>
      </c>
      <c r="AL43" s="144">
        <f t="shared" si="7"/>
        <v>0.98925000000000007</v>
      </c>
      <c r="AM43" s="137">
        <f t="shared" si="8"/>
        <v>1.0895074717981152</v>
      </c>
      <c r="AN43" s="138">
        <v>0.5</v>
      </c>
      <c r="AO43" s="175"/>
      <c r="AP43" s="159"/>
      <c r="AQ43" s="162" t="str">
        <f t="shared" ref="AQ43:AQ74" si="11">IF(AP43&gt;0,15*AK43+10*AL43+25*AM43+10*AN43+40*AP43/5,"*")</f>
        <v>*</v>
      </c>
      <c r="AR43" s="131" t="str">
        <f t="shared" ref="AR43:AR74" si="12">IF(AQ43="*","*",IF(AQ43&gt;=$AC$163,5,IF(AQ43&gt;=$AC$164,4,IF(AQ43&gt;=$AC$165,3,IF(AQ43&gt;=$AC$166,2,IF(AQ43&gt;=$AC$167,1,IF(AQ43&gt;=0,0,"*")))))))</f>
        <v>*</v>
      </c>
      <c r="AS43" s="176"/>
      <c r="AU43" s="149"/>
      <c r="AV43"/>
      <c r="AW43" s="150"/>
      <c r="AX43" s="150"/>
      <c r="BC43"/>
      <c r="BD43"/>
      <c r="BE43"/>
      <c r="BF43"/>
      <c r="BG43"/>
      <c r="BH43" s="116"/>
      <c r="BQ43" s="124"/>
      <c r="FK43" s="73"/>
    </row>
    <row r="44" spans="1:167">
      <c r="A44" s="69">
        <v>1021143</v>
      </c>
      <c r="B44" s="21">
        <v>5.93</v>
      </c>
      <c r="C44" s="22">
        <v>6.67</v>
      </c>
      <c r="D44" s="22">
        <v>4.03</v>
      </c>
      <c r="E44" s="23">
        <f t="shared" si="9"/>
        <v>0.55433333333333334</v>
      </c>
      <c r="F44" s="24">
        <v>12.44</v>
      </c>
      <c r="G44" s="25">
        <v>0</v>
      </c>
      <c r="H44" s="31">
        <v>10</v>
      </c>
      <c r="I44" s="32">
        <v>4.79</v>
      </c>
      <c r="J44" s="32">
        <v>5.0599999999999996</v>
      </c>
      <c r="K44" s="33">
        <f t="shared" si="10"/>
        <v>0.66166666666666663</v>
      </c>
      <c r="L44" s="34">
        <v>4.33</v>
      </c>
      <c r="M44" s="35">
        <v>0</v>
      </c>
      <c r="N44" s="78">
        <v>5</v>
      </c>
      <c r="O44" s="78">
        <v>7.68</v>
      </c>
      <c r="P44" s="78">
        <v>2.61</v>
      </c>
      <c r="Q44" s="79">
        <f t="shared" si="1"/>
        <v>0.5096666666666666</v>
      </c>
      <c r="R44" s="90">
        <v>14.67</v>
      </c>
      <c r="S44" s="92">
        <v>0</v>
      </c>
      <c r="T44" s="94">
        <v>1.43</v>
      </c>
      <c r="U44" s="94">
        <v>8.14</v>
      </c>
      <c r="V44" s="94">
        <v>6.94</v>
      </c>
      <c r="W44" s="95">
        <f t="shared" si="2"/>
        <v>0.55033333333333334</v>
      </c>
      <c r="X44" s="106">
        <v>13.67</v>
      </c>
      <c r="Y44" s="106">
        <v>0</v>
      </c>
      <c r="Z44" s="99">
        <v>2</v>
      </c>
      <c r="AA44" s="41">
        <v>8.5500000000000007</v>
      </c>
      <c r="AB44" s="42">
        <v>0</v>
      </c>
      <c r="AC44" s="42">
        <v>7.94</v>
      </c>
      <c r="AD44" s="42">
        <v>0</v>
      </c>
      <c r="AE44" s="42">
        <v>7.76</v>
      </c>
      <c r="AF44" s="42">
        <v>0</v>
      </c>
      <c r="AG44" s="42">
        <v>8.57</v>
      </c>
      <c r="AH44" s="42">
        <v>0</v>
      </c>
      <c r="AI44" s="43">
        <v>0.75</v>
      </c>
      <c r="AJ44" s="120">
        <v>4.6875E-2</v>
      </c>
      <c r="AK44" s="143">
        <f t="shared" si="6"/>
        <v>0.765625</v>
      </c>
      <c r="AL44" s="144">
        <f t="shared" si="7"/>
        <v>0.56900000000000006</v>
      </c>
      <c r="AM44" s="137">
        <f t="shared" si="8"/>
        <v>0.72533037872683326</v>
      </c>
      <c r="AN44" s="138">
        <v>1</v>
      </c>
      <c r="AO44" s="177">
        <v>2.8733333333333331</v>
      </c>
      <c r="AP44" s="161">
        <f>AO44+0.5</f>
        <v>3.3733333333333331</v>
      </c>
      <c r="AQ44" s="162">
        <f t="shared" si="11"/>
        <v>72.294301134837497</v>
      </c>
      <c r="AR44" s="131">
        <f t="shared" si="12"/>
        <v>2</v>
      </c>
      <c r="AS44" s="179" t="s">
        <v>39</v>
      </c>
      <c r="AU44" s="149"/>
      <c r="AV44"/>
      <c r="AW44" s="150"/>
      <c r="AX44" s="150"/>
      <c r="BC44"/>
      <c r="BD44"/>
      <c r="BE44"/>
      <c r="BF44"/>
      <c r="BG44"/>
      <c r="BH44" s="116"/>
      <c r="BQ44" s="124"/>
      <c r="FK44" s="73"/>
    </row>
    <row r="45" spans="1:167">
      <c r="A45" s="69">
        <v>1021868</v>
      </c>
      <c r="B45" s="21">
        <v>10</v>
      </c>
      <c r="C45" s="22">
        <v>10</v>
      </c>
      <c r="D45" s="22">
        <v>10</v>
      </c>
      <c r="E45" s="23">
        <f t="shared" si="9"/>
        <v>1</v>
      </c>
      <c r="F45" s="24">
        <v>14</v>
      </c>
      <c r="G45" s="25">
        <v>0</v>
      </c>
      <c r="H45" s="31">
        <v>10</v>
      </c>
      <c r="I45" s="32">
        <v>10</v>
      </c>
      <c r="J45" s="32">
        <v>10</v>
      </c>
      <c r="K45" s="33">
        <f t="shared" si="10"/>
        <v>1</v>
      </c>
      <c r="L45" s="34">
        <v>13</v>
      </c>
      <c r="M45" s="35">
        <v>0</v>
      </c>
      <c r="N45" s="78">
        <v>10</v>
      </c>
      <c r="O45" s="78">
        <v>10</v>
      </c>
      <c r="P45" s="78">
        <v>9.58</v>
      </c>
      <c r="Q45" s="79">
        <f t="shared" si="1"/>
        <v>0.98599999999999999</v>
      </c>
      <c r="R45" s="90">
        <v>14.33</v>
      </c>
      <c r="S45" s="92">
        <v>0</v>
      </c>
      <c r="T45" s="94">
        <v>10</v>
      </c>
      <c r="U45" s="94">
        <v>9.43</v>
      </c>
      <c r="V45" s="94">
        <v>10</v>
      </c>
      <c r="W45" s="95">
        <f t="shared" si="2"/>
        <v>0.98099999999999998</v>
      </c>
      <c r="X45" s="106">
        <v>16</v>
      </c>
      <c r="Y45" s="106">
        <v>0</v>
      </c>
      <c r="Z45" s="99">
        <v>2</v>
      </c>
      <c r="AA45" s="41">
        <v>8.3800000000000008</v>
      </c>
      <c r="AB45" s="42">
        <v>0</v>
      </c>
      <c r="AC45" s="42">
        <v>7.79</v>
      </c>
      <c r="AD45" s="42">
        <v>0</v>
      </c>
      <c r="AE45" s="42">
        <v>7.86</v>
      </c>
      <c r="AF45" s="42">
        <v>0</v>
      </c>
      <c r="AG45" s="42">
        <v>8.1300000000000008</v>
      </c>
      <c r="AH45" s="42">
        <v>0</v>
      </c>
      <c r="AI45" s="43">
        <v>1</v>
      </c>
      <c r="AJ45" s="120">
        <v>0</v>
      </c>
      <c r="AK45" s="143">
        <f t="shared" si="6"/>
        <v>1</v>
      </c>
      <c r="AL45" s="144">
        <f t="shared" si="7"/>
        <v>0.99174999999999991</v>
      </c>
      <c r="AM45" s="137">
        <f t="shared" si="8"/>
        <v>0.84602538275584216</v>
      </c>
      <c r="AN45" s="138">
        <v>1</v>
      </c>
      <c r="AO45" s="177">
        <v>3.8666666666666663</v>
      </c>
      <c r="AP45" s="161">
        <f>AO45+0.5</f>
        <v>4.3666666666666663</v>
      </c>
      <c r="AQ45" s="162">
        <f t="shared" si="11"/>
        <v>91.001467902229379</v>
      </c>
      <c r="AR45" s="131">
        <f t="shared" si="12"/>
        <v>4</v>
      </c>
      <c r="AS45" s="179" t="s">
        <v>39</v>
      </c>
      <c r="AU45" s="149"/>
      <c r="AV45"/>
      <c r="AW45" s="150"/>
      <c r="AX45" s="150"/>
      <c r="BC45"/>
      <c r="BD45"/>
      <c r="BE45"/>
      <c r="BF45"/>
      <c r="BG45"/>
      <c r="BH45" s="116"/>
      <c r="BQ45" s="124"/>
      <c r="FK45" s="73"/>
    </row>
    <row r="46" spans="1:167">
      <c r="A46" s="69">
        <v>1022430</v>
      </c>
      <c r="B46" s="21">
        <v>7.29</v>
      </c>
      <c r="C46" s="22">
        <v>8.89</v>
      </c>
      <c r="D46" s="22">
        <v>5</v>
      </c>
      <c r="E46" s="23">
        <f t="shared" si="9"/>
        <v>0.70599999999999996</v>
      </c>
      <c r="F46" s="24">
        <v>10.33</v>
      </c>
      <c r="G46" s="25">
        <v>0</v>
      </c>
      <c r="H46" s="31">
        <v>10</v>
      </c>
      <c r="I46" s="32">
        <v>6.98</v>
      </c>
      <c r="J46" s="32">
        <v>7.54</v>
      </c>
      <c r="K46" s="33">
        <f t="shared" si="10"/>
        <v>0.81733333333333336</v>
      </c>
      <c r="L46" s="34">
        <v>11.22</v>
      </c>
      <c r="M46" s="35">
        <v>0</v>
      </c>
      <c r="N46" s="78">
        <v>5.83</v>
      </c>
      <c r="O46" s="78">
        <v>10</v>
      </c>
      <c r="P46" s="78">
        <v>8.18</v>
      </c>
      <c r="Q46" s="79">
        <f t="shared" si="1"/>
        <v>0.80033333333333323</v>
      </c>
      <c r="R46" s="90">
        <v>11.22</v>
      </c>
      <c r="S46" s="92">
        <v>0</v>
      </c>
      <c r="T46" s="94">
        <v>6.79</v>
      </c>
      <c r="U46" s="94">
        <v>8.43</v>
      </c>
      <c r="V46" s="94">
        <v>9.64</v>
      </c>
      <c r="W46" s="95">
        <f t="shared" si="2"/>
        <v>0.82866666666666666</v>
      </c>
      <c r="X46" s="106">
        <v>9.67</v>
      </c>
      <c r="Y46" s="106">
        <v>0</v>
      </c>
      <c r="Z46" s="99">
        <v>2</v>
      </c>
      <c r="AA46" s="41">
        <v>9</v>
      </c>
      <c r="AB46" s="42">
        <v>0</v>
      </c>
      <c r="AC46" s="42">
        <v>7.48</v>
      </c>
      <c r="AD46" s="42">
        <v>0</v>
      </c>
      <c r="AE46" s="42">
        <v>7.4</v>
      </c>
      <c r="AF46" s="42">
        <v>0</v>
      </c>
      <c r="AG46" s="42">
        <v>8.39</v>
      </c>
      <c r="AH46" s="42">
        <v>0</v>
      </c>
      <c r="AI46" s="43">
        <v>1</v>
      </c>
      <c r="AJ46" s="120">
        <v>0.796875</v>
      </c>
      <c r="AK46" s="143">
        <f t="shared" si="6"/>
        <v>1</v>
      </c>
      <c r="AL46" s="144">
        <f t="shared" si="7"/>
        <v>0.78808333333333336</v>
      </c>
      <c r="AM46" s="137">
        <f t="shared" si="8"/>
        <v>0.69385475423045939</v>
      </c>
      <c r="AN46" s="138">
        <v>1</v>
      </c>
      <c r="AO46" s="177">
        <v>4.0933333333333328</v>
      </c>
      <c r="AP46" s="160">
        <v>4.0933333333333328</v>
      </c>
      <c r="AQ46" s="162">
        <f t="shared" si="11"/>
        <v>82.973868855761481</v>
      </c>
      <c r="AR46" s="131">
        <f t="shared" si="12"/>
        <v>3</v>
      </c>
      <c r="AS46" s="178"/>
      <c r="AU46" s="149"/>
      <c r="AV46"/>
      <c r="AW46" s="150"/>
      <c r="AX46" s="150"/>
      <c r="BC46"/>
      <c r="BD46"/>
      <c r="BE46"/>
      <c r="BF46"/>
      <c r="BG46"/>
      <c r="BH46" s="116"/>
      <c r="BQ46" s="124"/>
      <c r="FK46" s="73"/>
    </row>
    <row r="47" spans="1:167">
      <c r="A47" s="69">
        <v>1025385</v>
      </c>
      <c r="B47" s="21">
        <v>10</v>
      </c>
      <c r="C47" s="22">
        <v>10</v>
      </c>
      <c r="D47" s="22">
        <v>10</v>
      </c>
      <c r="E47" s="23">
        <f t="shared" si="9"/>
        <v>1</v>
      </c>
      <c r="F47" s="24">
        <v>0</v>
      </c>
      <c r="G47" s="25">
        <v>14.67</v>
      </c>
      <c r="H47" s="31">
        <v>10</v>
      </c>
      <c r="I47" s="32">
        <v>10</v>
      </c>
      <c r="J47" s="32">
        <v>9.2799999999999994</v>
      </c>
      <c r="K47" s="33">
        <f t="shared" si="10"/>
        <v>0.97600000000000009</v>
      </c>
      <c r="L47" s="34">
        <v>12</v>
      </c>
      <c r="M47" s="35">
        <v>0</v>
      </c>
      <c r="N47" s="78">
        <v>9.17</v>
      </c>
      <c r="O47" s="78">
        <v>10</v>
      </c>
      <c r="P47" s="78">
        <v>10</v>
      </c>
      <c r="Q47" s="79">
        <f t="shared" si="1"/>
        <v>0.97233333333333338</v>
      </c>
      <c r="R47" s="90">
        <v>10.5</v>
      </c>
      <c r="S47" s="92">
        <v>0</v>
      </c>
      <c r="T47" s="94">
        <v>9.2899999999999991</v>
      </c>
      <c r="U47" s="94">
        <v>9.43</v>
      </c>
      <c r="V47" s="94">
        <v>9.7200000000000006</v>
      </c>
      <c r="W47" s="95">
        <f t="shared" si="2"/>
        <v>0.94799999999999995</v>
      </c>
      <c r="X47" s="106">
        <v>11.67</v>
      </c>
      <c r="Y47" s="106">
        <v>0</v>
      </c>
      <c r="Z47" s="99">
        <v>2</v>
      </c>
      <c r="AA47" s="41">
        <v>0</v>
      </c>
      <c r="AB47" s="42">
        <v>13.07</v>
      </c>
      <c r="AC47" s="42">
        <v>7.83</v>
      </c>
      <c r="AD47" s="42">
        <v>0</v>
      </c>
      <c r="AE47" s="42">
        <v>0</v>
      </c>
      <c r="AF47" s="42">
        <v>0</v>
      </c>
      <c r="AG47" s="42">
        <v>8.89</v>
      </c>
      <c r="AH47" s="42">
        <v>0</v>
      </c>
      <c r="AI47" s="43">
        <v>0.95833333333333337</v>
      </c>
      <c r="AJ47" s="120">
        <v>0</v>
      </c>
      <c r="AK47" s="143">
        <f t="shared" si="6"/>
        <v>0.95833333333333337</v>
      </c>
      <c r="AL47" s="144">
        <f t="shared" si="7"/>
        <v>0.97408333333333341</v>
      </c>
      <c r="AM47" s="137">
        <f t="shared" si="8"/>
        <v>0.70395959076007686</v>
      </c>
      <c r="AN47" s="138">
        <v>1</v>
      </c>
      <c r="AO47" s="177">
        <v>2.8833333333333337</v>
      </c>
      <c r="AP47" s="161">
        <f>AO47+1</f>
        <v>3.8833333333333337</v>
      </c>
      <c r="AQ47" s="162">
        <f t="shared" si="11"/>
        <v>82.781489769001922</v>
      </c>
      <c r="AR47" s="131">
        <f t="shared" si="12"/>
        <v>3</v>
      </c>
      <c r="AS47" s="179" t="s">
        <v>40</v>
      </c>
      <c r="AU47" s="149"/>
      <c r="AV47"/>
      <c r="AW47" s="150"/>
      <c r="AX47" s="150"/>
      <c r="BC47"/>
      <c r="BD47"/>
      <c r="BE47"/>
      <c r="BF47"/>
      <c r="BG47"/>
      <c r="BH47" s="116"/>
      <c r="BQ47" s="124"/>
      <c r="FK47" s="73"/>
    </row>
    <row r="48" spans="1:167">
      <c r="A48" s="69">
        <v>1025518</v>
      </c>
      <c r="B48" s="21">
        <v>10</v>
      </c>
      <c r="C48" s="22">
        <v>8.89</v>
      </c>
      <c r="D48" s="22">
        <v>6.25</v>
      </c>
      <c r="E48" s="23">
        <f t="shared" si="9"/>
        <v>0.83799999999999997</v>
      </c>
      <c r="F48" s="24">
        <v>9.7799999999999994</v>
      </c>
      <c r="G48" s="25">
        <v>0</v>
      </c>
      <c r="H48" s="31">
        <v>10</v>
      </c>
      <c r="I48" s="32">
        <v>8.75</v>
      </c>
      <c r="J48" s="32">
        <v>10</v>
      </c>
      <c r="K48" s="33">
        <f t="shared" si="10"/>
        <v>0.95833333333333337</v>
      </c>
      <c r="L48" s="34">
        <v>16.5</v>
      </c>
      <c r="M48" s="35">
        <v>0</v>
      </c>
      <c r="N48" s="78">
        <v>10</v>
      </c>
      <c r="O48" s="78">
        <v>10</v>
      </c>
      <c r="P48" s="78">
        <v>9.39</v>
      </c>
      <c r="Q48" s="79">
        <f t="shared" si="1"/>
        <v>0.97966666666666669</v>
      </c>
      <c r="R48" s="90">
        <v>13.33</v>
      </c>
      <c r="S48" s="92">
        <v>0</v>
      </c>
      <c r="T48" s="94">
        <v>10</v>
      </c>
      <c r="U48" s="94">
        <v>10</v>
      </c>
      <c r="V48" s="94">
        <v>10</v>
      </c>
      <c r="W48" s="95">
        <f t="shared" si="2"/>
        <v>1</v>
      </c>
      <c r="X48" s="106">
        <v>17.329999999999998</v>
      </c>
      <c r="Y48" s="106">
        <v>0</v>
      </c>
      <c r="Z48" s="99">
        <v>2</v>
      </c>
      <c r="AA48" s="41">
        <v>8.06</v>
      </c>
      <c r="AB48" s="42">
        <v>0</v>
      </c>
      <c r="AC48" s="42">
        <v>7.63</v>
      </c>
      <c r="AD48" s="42">
        <v>0</v>
      </c>
      <c r="AE48" s="42">
        <v>7.51</v>
      </c>
      <c r="AF48" s="42">
        <v>0</v>
      </c>
      <c r="AG48" s="42">
        <v>8.81</v>
      </c>
      <c r="AH48" s="42">
        <v>0</v>
      </c>
      <c r="AI48" s="43">
        <v>0.79166666666666663</v>
      </c>
      <c r="AJ48" s="120">
        <v>0.875</v>
      </c>
      <c r="AK48" s="143">
        <f t="shared" si="6"/>
        <v>1</v>
      </c>
      <c r="AL48" s="144">
        <f t="shared" si="7"/>
        <v>0.94400000000000006</v>
      </c>
      <c r="AM48" s="137">
        <f t="shared" si="8"/>
        <v>0.84091559226430301</v>
      </c>
      <c r="AN48" s="138">
        <v>0.75</v>
      </c>
      <c r="AO48" s="177">
        <v>3.7333333333333329</v>
      </c>
      <c r="AP48" s="161">
        <f>AO48+0.5</f>
        <v>4.2333333333333325</v>
      </c>
      <c r="AQ48" s="162">
        <f t="shared" si="11"/>
        <v>86.829556473274238</v>
      </c>
      <c r="AR48" s="131">
        <f t="shared" si="12"/>
        <v>4</v>
      </c>
      <c r="AS48" s="179" t="s">
        <v>39</v>
      </c>
      <c r="AU48" s="149"/>
      <c r="AV48"/>
      <c r="AW48" s="150"/>
      <c r="AX48" s="150"/>
      <c r="BC48"/>
      <c r="BD48"/>
      <c r="BE48"/>
      <c r="BF48"/>
      <c r="BG48"/>
      <c r="BH48" s="116"/>
      <c r="BQ48" s="124"/>
      <c r="FK48" s="73"/>
    </row>
    <row r="49" spans="1:167">
      <c r="A49" s="69">
        <v>1025903</v>
      </c>
      <c r="B49" s="21">
        <v>10</v>
      </c>
      <c r="C49" s="22">
        <v>10</v>
      </c>
      <c r="D49" s="22">
        <v>8.75</v>
      </c>
      <c r="E49" s="23">
        <f t="shared" si="9"/>
        <v>0.95833333333333337</v>
      </c>
      <c r="F49" s="24">
        <v>10</v>
      </c>
      <c r="G49" s="25">
        <v>6</v>
      </c>
      <c r="H49" s="31">
        <v>10</v>
      </c>
      <c r="I49" s="32">
        <v>10</v>
      </c>
      <c r="J49" s="32">
        <v>6.93</v>
      </c>
      <c r="K49" s="33">
        <f t="shared" si="10"/>
        <v>0.89766666666666661</v>
      </c>
      <c r="L49" s="34">
        <v>16.329999999999998</v>
      </c>
      <c r="M49" s="35">
        <v>0</v>
      </c>
      <c r="N49" s="78" t="s">
        <v>0</v>
      </c>
      <c r="O49" s="78" t="s">
        <v>0</v>
      </c>
      <c r="P49" s="78" t="s">
        <v>0</v>
      </c>
      <c r="Q49" s="79">
        <f t="shared" si="1"/>
        <v>0</v>
      </c>
      <c r="R49" s="90">
        <v>14.67</v>
      </c>
      <c r="S49" s="92">
        <v>0</v>
      </c>
      <c r="T49" s="94" t="s">
        <v>0</v>
      </c>
      <c r="U49" s="94" t="s">
        <v>0</v>
      </c>
      <c r="V49" s="94" t="s">
        <v>0</v>
      </c>
      <c r="W49" s="95">
        <f t="shared" si="2"/>
        <v>0</v>
      </c>
      <c r="X49" s="106">
        <v>18</v>
      </c>
      <c r="Y49" s="106">
        <v>0</v>
      </c>
      <c r="Z49" s="99">
        <v>2</v>
      </c>
      <c r="AA49" s="41">
        <v>9</v>
      </c>
      <c r="AB49" s="42">
        <v>13.42</v>
      </c>
      <c r="AC49" s="42">
        <v>7.66</v>
      </c>
      <c r="AD49" s="42">
        <v>0</v>
      </c>
      <c r="AE49" s="42">
        <v>7.71</v>
      </c>
      <c r="AF49" s="42">
        <v>0</v>
      </c>
      <c r="AG49" s="42">
        <v>8.69</v>
      </c>
      <c r="AH49" s="42">
        <v>0</v>
      </c>
      <c r="AI49" s="43">
        <v>0.54166666666666663</v>
      </c>
      <c r="AJ49" s="120">
        <v>4.6875E-2</v>
      </c>
      <c r="AK49" s="143">
        <f t="shared" si="6"/>
        <v>0.55729166666666663</v>
      </c>
      <c r="AL49" s="144">
        <f t="shared" si="7"/>
        <v>0.46400000000000002</v>
      </c>
      <c r="AM49" s="137">
        <f t="shared" si="8"/>
        <v>1.0041731531904052</v>
      </c>
      <c r="AN49" s="138">
        <v>0.75</v>
      </c>
      <c r="AO49" s="180">
        <v>2.94</v>
      </c>
      <c r="AP49" s="181">
        <f>AO49+0.5</f>
        <v>3.44</v>
      </c>
      <c r="AQ49" s="162">
        <f t="shared" si="11"/>
        <v>73.123703829760132</v>
      </c>
      <c r="AR49" s="131">
        <f t="shared" si="12"/>
        <v>3</v>
      </c>
      <c r="AS49" s="179" t="s">
        <v>39</v>
      </c>
      <c r="AU49" s="149"/>
      <c r="AV49"/>
      <c r="AW49" s="150"/>
      <c r="AX49" s="150"/>
      <c r="BC49"/>
      <c r="BH49" s="116"/>
      <c r="BQ49" s="124"/>
      <c r="FK49" s="73"/>
    </row>
    <row r="50" spans="1:167">
      <c r="A50" s="69">
        <v>1025958</v>
      </c>
      <c r="B50" s="21">
        <v>9.56</v>
      </c>
      <c r="C50" s="22">
        <v>7.78</v>
      </c>
      <c r="D50" s="22">
        <v>9.58</v>
      </c>
      <c r="E50" s="23">
        <f t="shared" si="9"/>
        <v>0.89733333333333343</v>
      </c>
      <c r="F50" s="24">
        <v>0</v>
      </c>
      <c r="G50" s="25">
        <v>17.5</v>
      </c>
      <c r="H50" s="31">
        <v>10</v>
      </c>
      <c r="I50" s="32">
        <v>10</v>
      </c>
      <c r="J50" s="32">
        <v>8.5</v>
      </c>
      <c r="K50" s="33">
        <f t="shared" si="10"/>
        <v>0.95</v>
      </c>
      <c r="L50" s="34">
        <v>0</v>
      </c>
      <c r="M50" s="35">
        <v>23.67</v>
      </c>
      <c r="N50" s="78">
        <v>8.33</v>
      </c>
      <c r="O50" s="78">
        <v>7.14</v>
      </c>
      <c r="P50" s="78">
        <v>4.46</v>
      </c>
      <c r="Q50" s="79">
        <f t="shared" si="1"/>
        <v>0.66433333333333333</v>
      </c>
      <c r="R50" s="90">
        <v>7.5</v>
      </c>
      <c r="S50" s="92">
        <v>0</v>
      </c>
      <c r="T50" s="94">
        <v>5.01</v>
      </c>
      <c r="U50" s="94">
        <v>7.71</v>
      </c>
      <c r="V50" s="94">
        <v>3.79</v>
      </c>
      <c r="W50" s="95">
        <f t="shared" si="2"/>
        <v>0.55033333333333323</v>
      </c>
      <c r="X50" s="106">
        <v>10.89</v>
      </c>
      <c r="Y50" s="106">
        <v>0</v>
      </c>
      <c r="Z50" s="99">
        <v>2</v>
      </c>
      <c r="AA50" s="41">
        <v>0</v>
      </c>
      <c r="AB50" s="42">
        <v>12.67</v>
      </c>
      <c r="AC50" s="42">
        <v>0</v>
      </c>
      <c r="AD50" s="42">
        <v>14.77</v>
      </c>
      <c r="AE50" s="42">
        <v>5.82</v>
      </c>
      <c r="AF50" s="42">
        <v>0</v>
      </c>
      <c r="AG50" s="42">
        <v>4.79</v>
      </c>
      <c r="AH50" s="42">
        <v>0</v>
      </c>
      <c r="AI50" s="43">
        <v>0.95833333333333337</v>
      </c>
      <c r="AJ50" s="120">
        <v>0.203125</v>
      </c>
      <c r="AK50" s="143">
        <f t="shared" si="6"/>
        <v>1</v>
      </c>
      <c r="AL50" s="144">
        <f t="shared" si="7"/>
        <v>0.76549999999999996</v>
      </c>
      <c r="AM50" s="137">
        <f t="shared" si="8"/>
        <v>0.81943043448775066</v>
      </c>
      <c r="AN50" s="138">
        <v>0</v>
      </c>
      <c r="AO50" s="177">
        <v>3.8866666666666658</v>
      </c>
      <c r="AP50" s="160">
        <v>3.8866666666666658</v>
      </c>
      <c r="AQ50" s="162">
        <f t="shared" si="11"/>
        <v>74.234094195527092</v>
      </c>
      <c r="AR50" s="131">
        <f t="shared" si="12"/>
        <v>3</v>
      </c>
      <c r="AS50" s="178"/>
      <c r="AU50" s="149"/>
      <c r="AV50"/>
      <c r="AW50" s="150"/>
      <c r="AX50" s="150"/>
      <c r="BC50"/>
      <c r="BD50"/>
      <c r="BE50"/>
      <c r="BF50"/>
      <c r="BG50"/>
      <c r="BH50" s="116"/>
      <c r="BQ50" s="124"/>
      <c r="FK50" s="73"/>
    </row>
    <row r="51" spans="1:167">
      <c r="A51" s="69">
        <v>1027927</v>
      </c>
      <c r="B51" s="21">
        <v>10</v>
      </c>
      <c r="C51" s="22">
        <v>10</v>
      </c>
      <c r="D51" s="22">
        <v>10</v>
      </c>
      <c r="E51" s="23">
        <f t="shared" si="9"/>
        <v>1</v>
      </c>
      <c r="F51" s="24">
        <v>13.5</v>
      </c>
      <c r="G51" s="25">
        <v>0</v>
      </c>
      <c r="H51" s="31">
        <v>10</v>
      </c>
      <c r="I51" s="32">
        <v>10</v>
      </c>
      <c r="J51" s="32">
        <v>10</v>
      </c>
      <c r="K51" s="33">
        <f t="shared" si="10"/>
        <v>1</v>
      </c>
      <c r="L51" s="34">
        <v>0</v>
      </c>
      <c r="M51" s="35">
        <v>28.56</v>
      </c>
      <c r="N51" s="78">
        <v>10</v>
      </c>
      <c r="O51" s="78">
        <v>10</v>
      </c>
      <c r="P51" s="78">
        <v>10</v>
      </c>
      <c r="Q51" s="79">
        <f t="shared" si="1"/>
        <v>1</v>
      </c>
      <c r="R51" s="90">
        <v>11.67</v>
      </c>
      <c r="S51" s="92">
        <v>0</v>
      </c>
      <c r="T51" s="94">
        <v>10</v>
      </c>
      <c r="U51" s="94">
        <v>10</v>
      </c>
      <c r="V51" s="94">
        <v>10</v>
      </c>
      <c r="W51" s="95">
        <f t="shared" si="2"/>
        <v>1</v>
      </c>
      <c r="X51" s="106">
        <v>0</v>
      </c>
      <c r="Y51" s="106">
        <v>25.67</v>
      </c>
      <c r="Z51" s="99">
        <v>2</v>
      </c>
      <c r="AA51" s="41">
        <v>8.51</v>
      </c>
      <c r="AB51" s="42">
        <v>0</v>
      </c>
      <c r="AC51" s="42">
        <v>0</v>
      </c>
      <c r="AD51" s="42">
        <v>14.04</v>
      </c>
      <c r="AE51" s="42">
        <v>7.45</v>
      </c>
      <c r="AF51" s="42">
        <v>0</v>
      </c>
      <c r="AG51" s="42">
        <v>0</v>
      </c>
      <c r="AH51" s="42">
        <v>13.9</v>
      </c>
      <c r="AI51" s="43">
        <v>1</v>
      </c>
      <c r="AJ51" s="120">
        <v>0.359375</v>
      </c>
      <c r="AK51" s="143">
        <f t="shared" si="6"/>
        <v>1</v>
      </c>
      <c r="AL51" s="144">
        <f t="shared" si="7"/>
        <v>1</v>
      </c>
      <c r="AM51" s="137">
        <f t="shared" si="8"/>
        <v>1.0476553098145338</v>
      </c>
      <c r="AN51" s="138">
        <v>1</v>
      </c>
      <c r="AO51" s="177">
        <v>5</v>
      </c>
      <c r="AP51" s="160">
        <v>5</v>
      </c>
      <c r="AQ51" s="162">
        <f t="shared" si="11"/>
        <v>101.19138274536334</v>
      </c>
      <c r="AR51" s="131">
        <f t="shared" si="12"/>
        <v>5</v>
      </c>
      <c r="AS51" s="178"/>
      <c r="AU51" s="149"/>
      <c r="AV51"/>
      <c r="AW51" s="150"/>
      <c r="AX51" s="150"/>
      <c r="BC51"/>
      <c r="BD51"/>
      <c r="BE51"/>
      <c r="BF51"/>
      <c r="BG51"/>
      <c r="BH51" s="116"/>
      <c r="BQ51" s="124"/>
      <c r="FK51" s="73"/>
    </row>
    <row r="52" spans="1:167">
      <c r="A52" s="69">
        <v>1028528</v>
      </c>
      <c r="B52" s="21">
        <v>8.67</v>
      </c>
      <c r="C52" s="22">
        <v>10</v>
      </c>
      <c r="D52" s="22">
        <v>8.75</v>
      </c>
      <c r="E52" s="23">
        <f t="shared" si="9"/>
        <v>0.91400000000000003</v>
      </c>
      <c r="F52" s="24">
        <v>14.33</v>
      </c>
      <c r="G52" s="25">
        <v>0</v>
      </c>
      <c r="H52" s="31">
        <v>7.14</v>
      </c>
      <c r="I52" s="32">
        <v>10</v>
      </c>
      <c r="J52" s="32">
        <v>7.63</v>
      </c>
      <c r="K52" s="33">
        <f t="shared" si="10"/>
        <v>0.82566666666666666</v>
      </c>
      <c r="L52" s="34">
        <v>9</v>
      </c>
      <c r="M52" s="35">
        <v>0</v>
      </c>
      <c r="N52" s="78">
        <v>6.67</v>
      </c>
      <c r="O52" s="78">
        <v>7.14</v>
      </c>
      <c r="P52" s="78">
        <v>4.55</v>
      </c>
      <c r="Q52" s="79">
        <f t="shared" si="1"/>
        <v>0.61199999999999999</v>
      </c>
      <c r="R52" s="90">
        <v>0</v>
      </c>
      <c r="S52" s="92">
        <v>0</v>
      </c>
      <c r="T52" s="94">
        <v>5.48</v>
      </c>
      <c r="U52" s="94">
        <v>8.43</v>
      </c>
      <c r="V52" s="94">
        <v>10</v>
      </c>
      <c r="W52" s="95">
        <f t="shared" si="2"/>
        <v>0.79700000000000004</v>
      </c>
      <c r="X52" s="106">
        <v>6</v>
      </c>
      <c r="Y52" s="106">
        <v>0</v>
      </c>
      <c r="Z52" s="99"/>
      <c r="AA52" s="41">
        <v>8.6999999999999993</v>
      </c>
      <c r="AB52" s="42">
        <v>0</v>
      </c>
      <c r="AC52" s="42">
        <v>7.83</v>
      </c>
      <c r="AD52" s="42">
        <v>0</v>
      </c>
      <c r="AE52" s="42">
        <v>0</v>
      </c>
      <c r="AF52" s="42">
        <v>0</v>
      </c>
      <c r="AG52" s="42">
        <v>8.89</v>
      </c>
      <c r="AH52" s="42">
        <v>0</v>
      </c>
      <c r="AI52" s="43">
        <v>0.875</v>
      </c>
      <c r="AJ52" s="120">
        <v>0</v>
      </c>
      <c r="AK52" s="143">
        <f t="shared" si="6"/>
        <v>0.875</v>
      </c>
      <c r="AL52" s="144">
        <f t="shared" si="7"/>
        <v>0.78716666666666668</v>
      </c>
      <c r="AM52" s="137">
        <f t="shared" si="8"/>
        <v>0.48824738114423849</v>
      </c>
      <c r="AN52" s="138">
        <v>0.25</v>
      </c>
      <c r="AO52" s="177">
        <v>3.3533333333333339</v>
      </c>
      <c r="AP52" s="160">
        <v>3.3533333333333339</v>
      </c>
      <c r="AQ52" s="162">
        <f t="shared" si="11"/>
        <v>62.529517861939297</v>
      </c>
      <c r="AR52" s="131">
        <f t="shared" si="12"/>
        <v>2</v>
      </c>
      <c r="AS52" s="178"/>
      <c r="AU52" s="149"/>
      <c r="AV52"/>
      <c r="AW52" s="150"/>
      <c r="AX52" s="150"/>
      <c r="BC52"/>
      <c r="BD52"/>
      <c r="BE52"/>
      <c r="BF52"/>
      <c r="BG52"/>
      <c r="BH52" s="116"/>
      <c r="BQ52" s="124"/>
      <c r="FK52" s="73"/>
    </row>
    <row r="53" spans="1:167">
      <c r="A53" s="69">
        <v>1028641</v>
      </c>
      <c r="B53" s="21">
        <v>10</v>
      </c>
      <c r="C53" s="22">
        <v>10</v>
      </c>
      <c r="D53" s="22">
        <v>10</v>
      </c>
      <c r="E53" s="23">
        <f t="shared" si="9"/>
        <v>1</v>
      </c>
      <c r="F53" s="24">
        <v>6</v>
      </c>
      <c r="G53" s="25">
        <v>0</v>
      </c>
      <c r="H53" s="31">
        <v>10</v>
      </c>
      <c r="I53" s="32">
        <v>10</v>
      </c>
      <c r="J53" s="32">
        <v>10</v>
      </c>
      <c r="K53" s="33">
        <f t="shared" si="10"/>
        <v>1</v>
      </c>
      <c r="L53" s="34">
        <v>0</v>
      </c>
      <c r="M53" s="35">
        <v>29.67</v>
      </c>
      <c r="N53" s="78">
        <v>10</v>
      </c>
      <c r="O53" s="78">
        <v>10</v>
      </c>
      <c r="P53" s="78">
        <v>10</v>
      </c>
      <c r="Q53" s="79">
        <f t="shared" si="1"/>
        <v>1</v>
      </c>
      <c r="R53" s="90">
        <v>0</v>
      </c>
      <c r="S53" s="92">
        <v>25</v>
      </c>
      <c r="T53" s="94">
        <v>10</v>
      </c>
      <c r="U53" s="94">
        <v>10</v>
      </c>
      <c r="V53" s="94">
        <v>10</v>
      </c>
      <c r="W53" s="95">
        <f t="shared" si="2"/>
        <v>1</v>
      </c>
      <c r="X53" s="106">
        <v>0</v>
      </c>
      <c r="Y53" s="106">
        <v>24</v>
      </c>
      <c r="Z53" s="99">
        <v>2</v>
      </c>
      <c r="AA53" s="41">
        <v>8.89</v>
      </c>
      <c r="AB53" s="42">
        <v>0</v>
      </c>
      <c r="AC53" s="42">
        <v>0</v>
      </c>
      <c r="AD53" s="42">
        <v>15.59</v>
      </c>
      <c r="AE53" s="42">
        <v>0</v>
      </c>
      <c r="AF53" s="42">
        <v>12.96</v>
      </c>
      <c r="AG53" s="42">
        <v>0</v>
      </c>
      <c r="AH53" s="42">
        <v>13.09</v>
      </c>
      <c r="AI53" s="43">
        <v>1</v>
      </c>
      <c r="AJ53" s="120">
        <v>0</v>
      </c>
      <c r="AK53" s="143">
        <f t="shared" si="6"/>
        <v>1</v>
      </c>
      <c r="AL53" s="144">
        <f t="shared" si="7"/>
        <v>1</v>
      </c>
      <c r="AM53" s="137">
        <f t="shared" si="8"/>
        <v>1.0988649509666559</v>
      </c>
      <c r="AN53" s="138">
        <v>1</v>
      </c>
      <c r="AO53" s="177">
        <v>4.8033333333333337</v>
      </c>
      <c r="AP53" s="160">
        <v>4.8033333333333337</v>
      </c>
      <c r="AQ53" s="162">
        <f t="shared" si="11"/>
        <v>100.89829044083308</v>
      </c>
      <c r="AR53" s="131">
        <f t="shared" si="12"/>
        <v>5</v>
      </c>
      <c r="AS53" s="178"/>
      <c r="AU53" s="149"/>
      <c r="AV53"/>
      <c r="AW53" s="150"/>
      <c r="AX53" s="150"/>
      <c r="AY53" s="11"/>
      <c r="BC53"/>
      <c r="BD53"/>
      <c r="BE53"/>
      <c r="BF53"/>
      <c r="BG53"/>
      <c r="BH53" s="116"/>
      <c r="BQ53" s="124"/>
      <c r="FK53" s="73"/>
    </row>
    <row r="54" spans="1:167">
      <c r="A54" s="69">
        <v>1028942</v>
      </c>
      <c r="B54" s="21">
        <v>10</v>
      </c>
      <c r="C54" s="22">
        <v>10</v>
      </c>
      <c r="D54" s="22">
        <v>10</v>
      </c>
      <c r="E54" s="23">
        <f t="shared" si="9"/>
        <v>1</v>
      </c>
      <c r="F54" s="24">
        <v>0</v>
      </c>
      <c r="G54" s="25">
        <v>24.22</v>
      </c>
      <c r="H54" s="31">
        <v>10</v>
      </c>
      <c r="I54" s="32">
        <v>10</v>
      </c>
      <c r="J54" s="32">
        <v>10</v>
      </c>
      <c r="K54" s="33">
        <f t="shared" si="10"/>
        <v>1</v>
      </c>
      <c r="L54" s="34">
        <v>0</v>
      </c>
      <c r="M54" s="35">
        <v>27.67</v>
      </c>
      <c r="N54" s="78">
        <v>10</v>
      </c>
      <c r="O54" s="78">
        <v>10</v>
      </c>
      <c r="P54" s="78">
        <v>10</v>
      </c>
      <c r="Q54" s="79">
        <f t="shared" si="1"/>
        <v>1</v>
      </c>
      <c r="R54" s="90">
        <v>2.5</v>
      </c>
      <c r="S54" s="92">
        <v>19</v>
      </c>
      <c r="T54" s="94">
        <v>10</v>
      </c>
      <c r="U54" s="94">
        <v>10</v>
      </c>
      <c r="V54" s="94">
        <v>10</v>
      </c>
      <c r="W54" s="95">
        <f t="shared" si="2"/>
        <v>1</v>
      </c>
      <c r="X54" s="106">
        <v>16</v>
      </c>
      <c r="Y54" s="106">
        <v>0</v>
      </c>
      <c r="Z54" s="99">
        <v>2</v>
      </c>
      <c r="AA54" s="41">
        <v>0</v>
      </c>
      <c r="AB54" s="42">
        <v>13.27</v>
      </c>
      <c r="AC54" s="42">
        <v>0</v>
      </c>
      <c r="AD54" s="42">
        <v>14.33</v>
      </c>
      <c r="AE54" s="42">
        <v>0</v>
      </c>
      <c r="AF54" s="42">
        <v>12.98</v>
      </c>
      <c r="AG54" s="42">
        <v>8.9</v>
      </c>
      <c r="AH54" s="42">
        <v>0</v>
      </c>
      <c r="AI54" s="43">
        <v>1</v>
      </c>
      <c r="AJ54" s="120">
        <v>0.8125</v>
      </c>
      <c r="AK54" s="143">
        <f t="shared" si="6"/>
        <v>1</v>
      </c>
      <c r="AL54" s="144">
        <f t="shared" si="7"/>
        <v>1</v>
      </c>
      <c r="AM54" s="137">
        <f t="shared" si="8"/>
        <v>1.1517377726292073</v>
      </c>
      <c r="AN54" s="138">
        <v>1</v>
      </c>
      <c r="AO54" s="177">
        <v>4.7733333333333334</v>
      </c>
      <c r="AP54" s="160">
        <v>4.7733333333333334</v>
      </c>
      <c r="AQ54" s="162">
        <f t="shared" si="11"/>
        <v>101.98011098239685</v>
      </c>
      <c r="AR54" s="131">
        <f t="shared" si="12"/>
        <v>5</v>
      </c>
      <c r="AS54" s="178"/>
      <c r="AU54" s="149"/>
      <c r="AV54"/>
      <c r="AW54" s="150"/>
      <c r="AX54" s="150"/>
      <c r="BC54"/>
      <c r="BD54"/>
      <c r="BE54"/>
      <c r="BF54"/>
      <c r="BG54"/>
      <c r="BH54" s="116"/>
      <c r="BQ54" s="124"/>
      <c r="FK54" s="73"/>
    </row>
    <row r="55" spans="1:167">
      <c r="A55" s="69">
        <v>1029381</v>
      </c>
      <c r="B55" s="21" t="s">
        <v>0</v>
      </c>
      <c r="C55" s="22" t="s">
        <v>0</v>
      </c>
      <c r="D55" s="22" t="s">
        <v>0</v>
      </c>
      <c r="E55" s="23">
        <f t="shared" si="9"/>
        <v>0</v>
      </c>
      <c r="F55" s="24">
        <v>0</v>
      </c>
      <c r="G55" s="25">
        <v>0</v>
      </c>
      <c r="H55" s="31" t="s">
        <v>0</v>
      </c>
      <c r="I55" s="32" t="s">
        <v>0</v>
      </c>
      <c r="J55" s="32" t="s">
        <v>0</v>
      </c>
      <c r="K55" s="33">
        <f t="shared" si="10"/>
        <v>0</v>
      </c>
      <c r="L55" s="34">
        <v>0</v>
      </c>
      <c r="M55" s="35">
        <v>0</v>
      </c>
      <c r="N55" s="78"/>
      <c r="O55" s="78"/>
      <c r="P55" s="78"/>
      <c r="Q55" s="78"/>
      <c r="R55" s="82"/>
      <c r="S55" s="86"/>
      <c r="T55" s="94"/>
      <c r="U55" s="94"/>
      <c r="V55" s="94"/>
      <c r="W55" s="94"/>
      <c r="X55" s="106"/>
      <c r="Y55" s="106"/>
      <c r="Z55" s="99"/>
      <c r="AA55" s="41">
        <v>0</v>
      </c>
      <c r="AB55" s="42">
        <v>0</v>
      </c>
      <c r="AC55" s="42">
        <v>0</v>
      </c>
      <c r="AD55" s="42">
        <v>0</v>
      </c>
      <c r="AE55" s="42"/>
      <c r="AF55" s="42"/>
      <c r="AG55" s="42"/>
      <c r="AH55" s="42"/>
      <c r="AI55" s="43"/>
      <c r="AJ55" s="121"/>
      <c r="AK55" s="143">
        <f t="shared" si="6"/>
        <v>0</v>
      </c>
      <c r="AL55" s="144">
        <f t="shared" si="7"/>
        <v>0</v>
      </c>
      <c r="AM55" s="137">
        <f t="shared" si="8"/>
        <v>0</v>
      </c>
      <c r="AN55" s="138"/>
      <c r="AO55" s="175"/>
      <c r="AP55" s="159"/>
      <c r="AQ55" s="162" t="str">
        <f t="shared" si="11"/>
        <v>*</v>
      </c>
      <c r="AR55" s="131" t="str">
        <f t="shared" si="12"/>
        <v>*</v>
      </c>
      <c r="AS55" s="176"/>
      <c r="AU55" s="149"/>
      <c r="AV55"/>
      <c r="AW55" s="150"/>
      <c r="AX55" s="150"/>
      <c r="BC55"/>
      <c r="BD55"/>
      <c r="BE55"/>
      <c r="BF55"/>
      <c r="BG55"/>
      <c r="FK55" s="73"/>
    </row>
    <row r="56" spans="1:167">
      <c r="A56" s="69">
        <v>1029420</v>
      </c>
      <c r="B56" s="21">
        <v>8.33</v>
      </c>
      <c r="C56" s="22">
        <v>10</v>
      </c>
      <c r="D56" s="22">
        <v>7.5</v>
      </c>
      <c r="E56" s="23">
        <f t="shared" si="9"/>
        <v>0.86099999999999999</v>
      </c>
      <c r="F56" s="24">
        <v>0.67</v>
      </c>
      <c r="G56" s="25">
        <v>0</v>
      </c>
      <c r="H56" s="31">
        <v>9.59</v>
      </c>
      <c r="I56" s="32">
        <v>6.25</v>
      </c>
      <c r="J56" s="32">
        <v>8.48</v>
      </c>
      <c r="K56" s="33">
        <f t="shared" si="10"/>
        <v>0.81066666666666665</v>
      </c>
      <c r="L56" s="34">
        <v>9.2200000000000006</v>
      </c>
      <c r="M56" s="35">
        <v>0</v>
      </c>
      <c r="N56" s="78">
        <v>7.5</v>
      </c>
      <c r="O56" s="78">
        <v>10</v>
      </c>
      <c r="P56" s="78">
        <v>7.58</v>
      </c>
      <c r="Q56" s="79">
        <f t="shared" ref="Q56:Q87" si="13">SUM(N56:P56)/30</f>
        <v>0.83599999999999997</v>
      </c>
      <c r="R56" s="90">
        <v>3.5</v>
      </c>
      <c r="S56" s="92">
        <v>0</v>
      </c>
      <c r="T56" s="94">
        <v>10</v>
      </c>
      <c r="U56" s="94">
        <v>9</v>
      </c>
      <c r="V56" s="94">
        <v>10</v>
      </c>
      <c r="W56" s="95">
        <f t="shared" ref="W56:W87" si="14">SUM(T56:V56)/30</f>
        <v>0.96666666666666667</v>
      </c>
      <c r="X56" s="106">
        <v>6.33</v>
      </c>
      <c r="Y56" s="106">
        <v>0</v>
      </c>
      <c r="Z56" s="99">
        <v>2</v>
      </c>
      <c r="AA56" s="41">
        <v>8.57</v>
      </c>
      <c r="AB56" s="42">
        <v>0</v>
      </c>
      <c r="AC56" s="42">
        <v>7.49</v>
      </c>
      <c r="AD56" s="42">
        <v>0</v>
      </c>
      <c r="AE56" s="42">
        <v>7.91</v>
      </c>
      <c r="AF56" s="42">
        <v>0</v>
      </c>
      <c r="AG56" s="42">
        <v>8.8000000000000007</v>
      </c>
      <c r="AH56" s="42">
        <v>0</v>
      </c>
      <c r="AI56" s="43">
        <v>1</v>
      </c>
      <c r="AJ56" s="120">
        <v>0.984375</v>
      </c>
      <c r="AK56" s="143">
        <f t="shared" si="6"/>
        <v>1</v>
      </c>
      <c r="AL56" s="144">
        <f t="shared" si="7"/>
        <v>0.86858333333333337</v>
      </c>
      <c r="AM56" s="137">
        <f t="shared" si="8"/>
        <v>0.46410656728444799</v>
      </c>
      <c r="AN56" s="138">
        <v>1</v>
      </c>
      <c r="AO56" s="177">
        <v>1.3733333333333335</v>
      </c>
      <c r="AP56" s="161">
        <f>AO56+1.5</f>
        <v>2.8733333333333335</v>
      </c>
      <c r="AQ56" s="162">
        <f t="shared" si="11"/>
        <v>68.275164182111197</v>
      </c>
      <c r="AR56" s="131">
        <f t="shared" si="12"/>
        <v>2</v>
      </c>
      <c r="AS56" s="179" t="s">
        <v>40</v>
      </c>
      <c r="AU56" s="149"/>
      <c r="AV56"/>
      <c r="AW56" s="150"/>
      <c r="AX56" s="150"/>
      <c r="BC56"/>
      <c r="BD56"/>
      <c r="BE56"/>
      <c r="BF56"/>
      <c r="BG56"/>
      <c r="BH56" s="116"/>
      <c r="BJ56" s="119"/>
      <c r="BK56" s="11"/>
      <c r="BL56" s="117"/>
      <c r="BQ56" s="124"/>
      <c r="FK56" s="73"/>
    </row>
    <row r="57" spans="1:167">
      <c r="A57" s="69">
        <v>1029543</v>
      </c>
      <c r="B57" s="21">
        <v>9.56</v>
      </c>
      <c r="C57" s="22">
        <v>6.67</v>
      </c>
      <c r="D57" s="22">
        <v>6.25</v>
      </c>
      <c r="E57" s="23">
        <f t="shared" si="9"/>
        <v>0.7493333333333333</v>
      </c>
      <c r="F57" s="24">
        <v>11.11</v>
      </c>
      <c r="G57" s="25">
        <v>0</v>
      </c>
      <c r="H57" s="31">
        <v>8.2200000000000006</v>
      </c>
      <c r="I57" s="32">
        <v>4.6900000000000004</v>
      </c>
      <c r="J57" s="32">
        <v>6.49</v>
      </c>
      <c r="K57" s="33">
        <f t="shared" si="10"/>
        <v>0.64666666666666661</v>
      </c>
      <c r="L57" s="34">
        <v>0</v>
      </c>
      <c r="M57" s="35">
        <v>0</v>
      </c>
      <c r="N57" s="78">
        <v>6.67</v>
      </c>
      <c r="O57" s="78">
        <v>10</v>
      </c>
      <c r="P57" s="78">
        <v>7.58</v>
      </c>
      <c r="Q57" s="79">
        <f t="shared" si="13"/>
        <v>0.80833333333333335</v>
      </c>
      <c r="R57" s="90">
        <v>14.33</v>
      </c>
      <c r="S57" s="92">
        <v>0</v>
      </c>
      <c r="T57" s="94">
        <v>8.57</v>
      </c>
      <c r="U57" s="94">
        <v>9.43</v>
      </c>
      <c r="V57" s="94">
        <v>10</v>
      </c>
      <c r="W57" s="95">
        <f t="shared" si="14"/>
        <v>0.93333333333333335</v>
      </c>
      <c r="X57" s="106">
        <v>16</v>
      </c>
      <c r="Y57" s="106">
        <v>0</v>
      </c>
      <c r="Z57" s="99">
        <v>2</v>
      </c>
      <c r="AA57" s="41">
        <v>8.65</v>
      </c>
      <c r="AB57" s="42">
        <v>0</v>
      </c>
      <c r="AC57" s="42">
        <v>0</v>
      </c>
      <c r="AD57" s="42">
        <v>0</v>
      </c>
      <c r="AE57" s="42">
        <v>7.83</v>
      </c>
      <c r="AF57" s="42">
        <v>0</v>
      </c>
      <c r="AG57" s="42">
        <v>8.69</v>
      </c>
      <c r="AH57" s="42">
        <v>0</v>
      </c>
      <c r="AI57" s="43">
        <v>0.91666666666666663</v>
      </c>
      <c r="AJ57" s="120">
        <v>0.34375</v>
      </c>
      <c r="AK57" s="143">
        <f t="shared" si="6"/>
        <v>1</v>
      </c>
      <c r="AL57" s="144">
        <f t="shared" si="7"/>
        <v>0.78441666666666687</v>
      </c>
      <c r="AM57" s="137">
        <f t="shared" si="8"/>
        <v>0.63137489927477841</v>
      </c>
      <c r="AN57" s="138">
        <v>0.75</v>
      </c>
      <c r="AO57" s="177">
        <v>3.7800000000000002</v>
      </c>
      <c r="AP57" s="160">
        <v>3.7800000000000002</v>
      </c>
      <c r="AQ57" s="162">
        <f t="shared" si="11"/>
        <v>76.368539148536144</v>
      </c>
      <c r="AR57" s="131">
        <f t="shared" si="12"/>
        <v>3</v>
      </c>
      <c r="AS57" s="178"/>
      <c r="AU57" s="149"/>
      <c r="AV57"/>
      <c r="AW57" s="150"/>
      <c r="AX57" s="150"/>
      <c r="BC57"/>
      <c r="BD57"/>
      <c r="BE57"/>
      <c r="BF57"/>
      <c r="BG57"/>
      <c r="BH57" s="116"/>
      <c r="BQ57" s="124"/>
      <c r="FK57" s="73"/>
    </row>
    <row r="58" spans="1:167">
      <c r="A58" s="69">
        <v>1032705</v>
      </c>
      <c r="B58" s="21">
        <v>10</v>
      </c>
      <c r="C58" s="22">
        <v>10</v>
      </c>
      <c r="D58" s="22">
        <v>10</v>
      </c>
      <c r="E58" s="23">
        <f t="shared" si="9"/>
        <v>1</v>
      </c>
      <c r="F58" s="24">
        <v>15.33</v>
      </c>
      <c r="G58" s="25">
        <v>0</v>
      </c>
      <c r="H58" s="31">
        <v>10</v>
      </c>
      <c r="I58" s="32">
        <v>10</v>
      </c>
      <c r="J58" s="32">
        <v>10</v>
      </c>
      <c r="K58" s="33">
        <f t="shared" si="10"/>
        <v>1</v>
      </c>
      <c r="L58" s="34">
        <v>10.33</v>
      </c>
      <c r="M58" s="35">
        <v>0</v>
      </c>
      <c r="N58" s="78">
        <v>10</v>
      </c>
      <c r="O58" s="78">
        <v>10</v>
      </c>
      <c r="P58" s="78">
        <v>10</v>
      </c>
      <c r="Q58" s="79">
        <f t="shared" si="13"/>
        <v>1</v>
      </c>
      <c r="R58" s="90">
        <v>15.67</v>
      </c>
      <c r="S58" s="92">
        <v>0</v>
      </c>
      <c r="T58" s="94">
        <v>10</v>
      </c>
      <c r="U58" s="94">
        <v>10</v>
      </c>
      <c r="V58" s="94">
        <v>6.15</v>
      </c>
      <c r="W58" s="95">
        <f t="shared" si="14"/>
        <v>0.87166666666666659</v>
      </c>
      <c r="X58" s="106">
        <v>15.67</v>
      </c>
      <c r="Y58" s="106">
        <v>0</v>
      </c>
      <c r="Z58" s="99">
        <v>2</v>
      </c>
      <c r="AA58" s="41">
        <v>8.92</v>
      </c>
      <c r="AB58" s="42">
        <v>0</v>
      </c>
      <c r="AC58" s="42">
        <v>7.91</v>
      </c>
      <c r="AD58" s="42">
        <v>0</v>
      </c>
      <c r="AE58" s="42">
        <v>7.32</v>
      </c>
      <c r="AF58" s="42">
        <v>0</v>
      </c>
      <c r="AG58" s="42">
        <v>8.7899999999999991</v>
      </c>
      <c r="AH58" s="42">
        <v>0</v>
      </c>
      <c r="AI58" s="43">
        <v>1</v>
      </c>
      <c r="AJ58" s="120">
        <v>0.578125</v>
      </c>
      <c r="AK58" s="143">
        <f t="shared" si="6"/>
        <v>1</v>
      </c>
      <c r="AL58" s="144">
        <f t="shared" si="7"/>
        <v>0.96791666666666676</v>
      </c>
      <c r="AM58" s="137">
        <f t="shared" si="8"/>
        <v>0.84837026591458498</v>
      </c>
      <c r="AN58" s="138">
        <v>0.5</v>
      </c>
      <c r="AO58" s="177">
        <v>3.6466666666666669</v>
      </c>
      <c r="AP58" s="160">
        <v>3.6466666666666669</v>
      </c>
      <c r="AQ58" s="162">
        <f t="shared" si="11"/>
        <v>80.061756647864627</v>
      </c>
      <c r="AR58" s="131">
        <f t="shared" si="12"/>
        <v>3</v>
      </c>
      <c r="AS58" s="178"/>
      <c r="AU58" s="149"/>
      <c r="AV58"/>
      <c r="AW58" s="150"/>
      <c r="AX58" s="150"/>
      <c r="BC58"/>
      <c r="BD58"/>
      <c r="BE58"/>
      <c r="BF58"/>
      <c r="BG58"/>
      <c r="BH58" s="116"/>
      <c r="BQ58" s="124"/>
      <c r="FK58" s="73"/>
    </row>
    <row r="59" spans="1:167">
      <c r="A59" s="69">
        <v>1032721</v>
      </c>
      <c r="B59" s="21" t="s">
        <v>0</v>
      </c>
      <c r="C59" s="22" t="s">
        <v>0</v>
      </c>
      <c r="D59" s="22" t="s">
        <v>0</v>
      </c>
      <c r="E59" s="23">
        <f t="shared" si="9"/>
        <v>0</v>
      </c>
      <c r="F59" s="24">
        <v>0</v>
      </c>
      <c r="G59" s="25">
        <v>0</v>
      </c>
      <c r="H59" s="31" t="s">
        <v>0</v>
      </c>
      <c r="I59" s="32" t="s">
        <v>0</v>
      </c>
      <c r="J59" s="32" t="s">
        <v>0</v>
      </c>
      <c r="K59" s="33">
        <f t="shared" si="10"/>
        <v>0</v>
      </c>
      <c r="L59" s="34">
        <v>0</v>
      </c>
      <c r="M59" s="35">
        <v>0</v>
      </c>
      <c r="N59" s="78" t="s">
        <v>0</v>
      </c>
      <c r="O59" s="78" t="s">
        <v>0</v>
      </c>
      <c r="P59" s="78" t="s">
        <v>0</v>
      </c>
      <c r="Q59" s="79">
        <f t="shared" si="13"/>
        <v>0</v>
      </c>
      <c r="R59" s="90">
        <v>0</v>
      </c>
      <c r="S59" s="92">
        <v>0</v>
      </c>
      <c r="T59" s="94" t="s">
        <v>0</v>
      </c>
      <c r="U59" s="94" t="s">
        <v>0</v>
      </c>
      <c r="V59" s="94" t="s">
        <v>0</v>
      </c>
      <c r="W59" s="95">
        <f t="shared" si="14"/>
        <v>0</v>
      </c>
      <c r="X59" s="106">
        <v>0</v>
      </c>
      <c r="Y59" s="106">
        <v>0</v>
      </c>
      <c r="Z59" s="99"/>
      <c r="AA59" s="41">
        <v>0</v>
      </c>
      <c r="AB59" s="42">
        <v>0</v>
      </c>
      <c r="AC59" s="42">
        <v>0</v>
      </c>
      <c r="AD59" s="42">
        <v>0</v>
      </c>
      <c r="AE59" s="42">
        <v>0</v>
      </c>
      <c r="AF59" s="42">
        <v>0</v>
      </c>
      <c r="AG59" s="42">
        <v>0</v>
      </c>
      <c r="AH59" s="42">
        <v>0</v>
      </c>
      <c r="AI59" s="43"/>
      <c r="AJ59" s="120">
        <v>0</v>
      </c>
      <c r="AK59" s="143">
        <f t="shared" si="6"/>
        <v>0</v>
      </c>
      <c r="AL59" s="144">
        <f t="shared" si="7"/>
        <v>0</v>
      </c>
      <c r="AM59" s="137">
        <f t="shared" si="8"/>
        <v>0</v>
      </c>
      <c r="AN59" s="138">
        <v>0</v>
      </c>
      <c r="AO59" s="175"/>
      <c r="AP59" s="159"/>
      <c r="AQ59" s="162" t="str">
        <f t="shared" si="11"/>
        <v>*</v>
      </c>
      <c r="AR59" s="131" t="str">
        <f t="shared" si="12"/>
        <v>*</v>
      </c>
      <c r="AS59" s="176"/>
      <c r="AU59" s="149"/>
      <c r="AV59"/>
      <c r="AW59" s="150"/>
      <c r="AX59" s="150"/>
      <c r="BC59"/>
      <c r="BD59"/>
      <c r="BE59"/>
      <c r="BF59"/>
      <c r="BG59"/>
      <c r="BH59" s="116"/>
      <c r="BQ59" s="124"/>
      <c r="FK59" s="73"/>
    </row>
    <row r="60" spans="1:167">
      <c r="A60" s="69">
        <v>1032734</v>
      </c>
      <c r="B60" s="21">
        <v>10</v>
      </c>
      <c r="C60" s="22">
        <v>10</v>
      </c>
      <c r="D60" s="22">
        <v>10</v>
      </c>
      <c r="E60" s="23">
        <f t="shared" si="9"/>
        <v>1</v>
      </c>
      <c r="F60" s="24">
        <v>13.67</v>
      </c>
      <c r="G60" s="25">
        <v>0</v>
      </c>
      <c r="H60" s="31">
        <v>10</v>
      </c>
      <c r="I60" s="32">
        <v>10</v>
      </c>
      <c r="J60" s="32">
        <v>10</v>
      </c>
      <c r="K60" s="33">
        <f t="shared" si="10"/>
        <v>1</v>
      </c>
      <c r="L60" s="34">
        <v>0</v>
      </c>
      <c r="M60" s="35">
        <v>0</v>
      </c>
      <c r="N60" s="78">
        <v>10</v>
      </c>
      <c r="O60" s="78">
        <v>10</v>
      </c>
      <c r="P60" s="78">
        <v>10</v>
      </c>
      <c r="Q60" s="79">
        <f t="shared" si="13"/>
        <v>1</v>
      </c>
      <c r="R60" s="90">
        <v>15</v>
      </c>
      <c r="S60" s="92">
        <v>0</v>
      </c>
      <c r="T60" s="94">
        <v>10</v>
      </c>
      <c r="U60" s="94">
        <v>10</v>
      </c>
      <c r="V60" s="94">
        <v>10</v>
      </c>
      <c r="W60" s="95">
        <f t="shared" si="14"/>
        <v>1</v>
      </c>
      <c r="X60" s="106">
        <v>15</v>
      </c>
      <c r="Y60" s="106">
        <v>0</v>
      </c>
      <c r="Z60" s="99">
        <v>2</v>
      </c>
      <c r="AA60" s="41">
        <v>8.7100000000000009</v>
      </c>
      <c r="AB60" s="42">
        <v>0</v>
      </c>
      <c r="AC60" s="42">
        <v>0</v>
      </c>
      <c r="AD60" s="42">
        <v>0</v>
      </c>
      <c r="AE60" s="42">
        <v>7.71</v>
      </c>
      <c r="AF60" s="42">
        <v>0</v>
      </c>
      <c r="AG60" s="42">
        <v>8.4600000000000009</v>
      </c>
      <c r="AH60" s="42">
        <v>0</v>
      </c>
      <c r="AI60" s="43">
        <v>1</v>
      </c>
      <c r="AJ60" s="120">
        <v>0.3125</v>
      </c>
      <c r="AK60" s="143">
        <f t="shared" si="6"/>
        <v>1</v>
      </c>
      <c r="AL60" s="144">
        <f t="shared" si="7"/>
        <v>1</v>
      </c>
      <c r="AM60" s="137">
        <f t="shared" si="8"/>
        <v>0.65215350523771154</v>
      </c>
      <c r="AN60" s="138">
        <v>1</v>
      </c>
      <c r="AO60" s="177">
        <v>3.9433333333333329</v>
      </c>
      <c r="AP60" s="160">
        <v>3.9433333333333329</v>
      </c>
      <c r="AQ60" s="162">
        <f t="shared" si="11"/>
        <v>82.850504297609447</v>
      </c>
      <c r="AR60" s="131">
        <f t="shared" si="12"/>
        <v>3</v>
      </c>
      <c r="AS60" s="178"/>
      <c r="AU60" s="149"/>
      <c r="AV60"/>
      <c r="AW60" s="150"/>
      <c r="AX60" s="150"/>
      <c r="BC60"/>
      <c r="BD60"/>
      <c r="BE60"/>
      <c r="BF60"/>
      <c r="BG60"/>
      <c r="BH60" s="116"/>
      <c r="BJ60" s="119"/>
      <c r="BK60" s="11"/>
      <c r="BL60" s="117"/>
      <c r="BQ60" s="124"/>
      <c r="FK60" s="73"/>
    </row>
    <row r="61" spans="1:167">
      <c r="A61" s="69">
        <v>1032750</v>
      </c>
      <c r="B61" s="21">
        <v>10</v>
      </c>
      <c r="C61" s="22">
        <v>10</v>
      </c>
      <c r="D61" s="22">
        <v>10</v>
      </c>
      <c r="E61" s="23">
        <f t="shared" si="9"/>
        <v>1</v>
      </c>
      <c r="F61" s="24">
        <v>0</v>
      </c>
      <c r="G61" s="25">
        <v>20.78</v>
      </c>
      <c r="H61" s="31">
        <v>10</v>
      </c>
      <c r="I61" s="32">
        <v>10</v>
      </c>
      <c r="J61" s="32">
        <v>10</v>
      </c>
      <c r="K61" s="33">
        <f t="shared" si="10"/>
        <v>1</v>
      </c>
      <c r="L61" s="34">
        <v>0</v>
      </c>
      <c r="M61" s="35">
        <v>20.78</v>
      </c>
      <c r="N61" s="78">
        <v>10</v>
      </c>
      <c r="O61" s="78">
        <v>10</v>
      </c>
      <c r="P61" s="78">
        <v>10</v>
      </c>
      <c r="Q61" s="79">
        <f t="shared" si="13"/>
        <v>1</v>
      </c>
      <c r="R61" s="90">
        <v>3.44</v>
      </c>
      <c r="S61" s="92">
        <v>10.33</v>
      </c>
      <c r="T61" s="94">
        <v>10</v>
      </c>
      <c r="U61" s="94">
        <v>9.43</v>
      </c>
      <c r="V61" s="94">
        <v>10</v>
      </c>
      <c r="W61" s="95">
        <f t="shared" si="14"/>
        <v>0.98099999999999998</v>
      </c>
      <c r="X61" s="106">
        <v>6.44</v>
      </c>
      <c r="Y61" s="106">
        <v>12.44</v>
      </c>
      <c r="Z61" s="99">
        <v>2</v>
      </c>
      <c r="AA61" s="41">
        <v>0</v>
      </c>
      <c r="AB61" s="42">
        <v>13.09</v>
      </c>
      <c r="AC61" s="42">
        <v>0</v>
      </c>
      <c r="AD61" s="42">
        <v>13.43</v>
      </c>
      <c r="AE61" s="42">
        <v>7.14</v>
      </c>
      <c r="AF61" s="42">
        <v>12.78</v>
      </c>
      <c r="AG61" s="42">
        <v>7.74</v>
      </c>
      <c r="AH61" s="42">
        <v>9.36</v>
      </c>
      <c r="AI61" s="43">
        <v>1</v>
      </c>
      <c r="AJ61" s="120">
        <v>1</v>
      </c>
      <c r="AK61" s="143">
        <f t="shared" si="6"/>
        <v>1</v>
      </c>
      <c r="AL61" s="144">
        <f t="shared" si="7"/>
        <v>0.99525000000000008</v>
      </c>
      <c r="AM61" s="137">
        <f t="shared" si="8"/>
        <v>1.0975324563626079</v>
      </c>
      <c r="AN61" s="138">
        <v>0.5</v>
      </c>
      <c r="AO61" s="177">
        <v>4.2633333333333336</v>
      </c>
      <c r="AP61" s="160">
        <v>4.2633333333333336</v>
      </c>
      <c r="AQ61" s="162">
        <f t="shared" si="11"/>
        <v>91.497478075731863</v>
      </c>
      <c r="AR61" s="131">
        <f t="shared" si="12"/>
        <v>4</v>
      </c>
      <c r="AS61" s="178"/>
      <c r="AU61" s="149"/>
      <c r="AV61"/>
      <c r="AW61" s="150"/>
      <c r="AX61" s="150"/>
      <c r="BC61"/>
      <c r="BD61"/>
      <c r="BE61"/>
      <c r="BF61"/>
      <c r="BG61"/>
      <c r="BH61" s="116"/>
      <c r="BQ61" s="124"/>
      <c r="FK61" s="73"/>
    </row>
    <row r="62" spans="1:167">
      <c r="A62" s="69">
        <v>1032763</v>
      </c>
      <c r="B62" s="21">
        <v>10</v>
      </c>
      <c r="C62" s="22">
        <v>10</v>
      </c>
      <c r="D62" s="22">
        <v>10</v>
      </c>
      <c r="E62" s="23">
        <f t="shared" si="9"/>
        <v>1</v>
      </c>
      <c r="F62" s="24">
        <v>0</v>
      </c>
      <c r="G62" s="25">
        <v>23.67</v>
      </c>
      <c r="H62" s="31">
        <v>10</v>
      </c>
      <c r="I62" s="32">
        <v>10</v>
      </c>
      <c r="J62" s="32">
        <v>10</v>
      </c>
      <c r="K62" s="33">
        <f t="shared" si="10"/>
        <v>1</v>
      </c>
      <c r="L62" s="34">
        <v>0</v>
      </c>
      <c r="M62" s="35">
        <v>29</v>
      </c>
      <c r="N62" s="78">
        <v>10</v>
      </c>
      <c r="O62" s="78">
        <v>10</v>
      </c>
      <c r="P62" s="78">
        <v>10</v>
      </c>
      <c r="Q62" s="79">
        <f t="shared" si="13"/>
        <v>1</v>
      </c>
      <c r="R62" s="90">
        <v>16</v>
      </c>
      <c r="S62" s="92">
        <v>0</v>
      </c>
      <c r="T62" s="94">
        <v>10</v>
      </c>
      <c r="U62" s="94">
        <v>10</v>
      </c>
      <c r="V62" s="94">
        <v>10</v>
      </c>
      <c r="W62" s="95">
        <f t="shared" si="14"/>
        <v>1</v>
      </c>
      <c r="X62" s="106">
        <v>0</v>
      </c>
      <c r="Y62" s="106">
        <v>24.67</v>
      </c>
      <c r="Z62" s="99">
        <v>2</v>
      </c>
      <c r="AA62" s="41">
        <v>0</v>
      </c>
      <c r="AB62" s="42">
        <v>13.26</v>
      </c>
      <c r="AC62" s="42">
        <v>0</v>
      </c>
      <c r="AD62" s="42">
        <v>15.4</v>
      </c>
      <c r="AE62" s="42">
        <v>7.9</v>
      </c>
      <c r="AF62" s="42">
        <v>0</v>
      </c>
      <c r="AG62" s="42">
        <v>0</v>
      </c>
      <c r="AH62" s="42">
        <v>13.73</v>
      </c>
      <c r="AI62" s="43">
        <v>1</v>
      </c>
      <c r="AJ62" s="120">
        <v>0.21875</v>
      </c>
      <c r="AK62" s="143">
        <f t="shared" si="6"/>
        <v>1</v>
      </c>
      <c r="AL62" s="144">
        <f t="shared" si="7"/>
        <v>1</v>
      </c>
      <c r="AM62" s="137">
        <f t="shared" si="8"/>
        <v>1.187016381535601</v>
      </c>
      <c r="AN62" s="138">
        <v>0.75</v>
      </c>
      <c r="AO62" s="177">
        <v>4.82</v>
      </c>
      <c r="AP62" s="160">
        <v>4.82</v>
      </c>
      <c r="AQ62" s="162">
        <f t="shared" si="11"/>
        <v>100.73540953839003</v>
      </c>
      <c r="AR62" s="131">
        <f t="shared" si="12"/>
        <v>5</v>
      </c>
      <c r="AS62" s="178"/>
      <c r="AU62" s="149"/>
      <c r="AV62"/>
      <c r="AW62" s="150"/>
      <c r="AX62" s="150"/>
      <c r="BC62"/>
      <c r="BH62" s="116"/>
      <c r="BQ62" s="124"/>
      <c r="FK62" s="73"/>
    </row>
    <row r="63" spans="1:167">
      <c r="A63" s="69">
        <v>1032789</v>
      </c>
      <c r="B63" s="21">
        <v>9.56</v>
      </c>
      <c r="C63" s="22">
        <v>8.89</v>
      </c>
      <c r="D63" s="22">
        <v>4.6399999999999997</v>
      </c>
      <c r="E63" s="23">
        <f t="shared" si="9"/>
        <v>0.76966666666666683</v>
      </c>
      <c r="F63" s="24">
        <v>11</v>
      </c>
      <c r="G63" s="25">
        <v>0</v>
      </c>
      <c r="H63" s="31">
        <v>10</v>
      </c>
      <c r="I63" s="32">
        <v>10</v>
      </c>
      <c r="J63" s="32">
        <v>10</v>
      </c>
      <c r="K63" s="33">
        <f t="shared" si="10"/>
        <v>1</v>
      </c>
      <c r="L63" s="34">
        <v>13</v>
      </c>
      <c r="M63" s="35">
        <v>0</v>
      </c>
      <c r="N63" s="78">
        <v>10</v>
      </c>
      <c r="O63" s="78">
        <v>10</v>
      </c>
      <c r="P63" s="78">
        <v>10</v>
      </c>
      <c r="Q63" s="79">
        <f t="shared" si="13"/>
        <v>1</v>
      </c>
      <c r="R63" s="90">
        <v>10.67</v>
      </c>
      <c r="S63" s="92">
        <v>0</v>
      </c>
      <c r="T63" s="94">
        <v>10</v>
      </c>
      <c r="U63" s="94">
        <v>9.7100000000000009</v>
      </c>
      <c r="V63" s="94">
        <v>10</v>
      </c>
      <c r="W63" s="95">
        <f t="shared" si="14"/>
        <v>0.9903333333333334</v>
      </c>
      <c r="X63" s="106">
        <v>7.67</v>
      </c>
      <c r="Y63" s="106">
        <v>0</v>
      </c>
      <c r="Z63" s="99">
        <v>2</v>
      </c>
      <c r="AA63" s="41">
        <v>8.76</v>
      </c>
      <c r="AB63" s="42">
        <v>0</v>
      </c>
      <c r="AC63" s="42">
        <v>7.46</v>
      </c>
      <c r="AD63" s="42">
        <v>0</v>
      </c>
      <c r="AE63" s="42">
        <v>8</v>
      </c>
      <c r="AF63" s="42">
        <v>0</v>
      </c>
      <c r="AG63" s="42">
        <v>8.76</v>
      </c>
      <c r="AH63" s="42">
        <v>0</v>
      </c>
      <c r="AI63" s="43">
        <v>1</v>
      </c>
      <c r="AJ63" s="120">
        <v>0.65625</v>
      </c>
      <c r="AK63" s="143">
        <f t="shared" si="6"/>
        <v>1</v>
      </c>
      <c r="AL63" s="144">
        <f t="shared" si="7"/>
        <v>0.94000000000000006</v>
      </c>
      <c r="AM63" s="137">
        <f t="shared" si="8"/>
        <v>0.69804794520547941</v>
      </c>
      <c r="AN63" s="138">
        <v>0.75</v>
      </c>
      <c r="AO63" s="177">
        <v>3.6166666666666663</v>
      </c>
      <c r="AP63" s="160">
        <v>3.6166666666666663</v>
      </c>
      <c r="AQ63" s="162">
        <f t="shared" si="11"/>
        <v>78.284531963470315</v>
      </c>
      <c r="AR63" s="131">
        <f t="shared" si="12"/>
        <v>3</v>
      </c>
      <c r="AS63" s="178"/>
      <c r="AU63" s="149"/>
      <c r="AV63"/>
      <c r="AW63" s="150"/>
      <c r="AX63" s="150"/>
      <c r="BC63"/>
      <c r="BD63"/>
      <c r="BE63"/>
      <c r="BF63"/>
      <c r="BG63"/>
      <c r="BH63" s="116"/>
      <c r="BQ63" s="124"/>
      <c r="FK63" s="73"/>
    </row>
    <row r="64" spans="1:167">
      <c r="A64" s="69">
        <v>100002733</v>
      </c>
      <c r="B64" s="21">
        <v>0</v>
      </c>
      <c r="C64" s="22" t="s">
        <v>0</v>
      </c>
      <c r="D64" s="22" t="s">
        <v>0</v>
      </c>
      <c r="E64" s="23">
        <f t="shared" si="9"/>
        <v>0</v>
      </c>
      <c r="F64" s="24">
        <v>0</v>
      </c>
      <c r="G64" s="25">
        <v>0</v>
      </c>
      <c r="H64" s="31" t="s">
        <v>0</v>
      </c>
      <c r="I64" s="32" t="s">
        <v>0</v>
      </c>
      <c r="J64" s="32" t="s">
        <v>0</v>
      </c>
      <c r="K64" s="33">
        <f t="shared" si="10"/>
        <v>0</v>
      </c>
      <c r="L64" s="34">
        <v>0</v>
      </c>
      <c r="M64" s="35">
        <v>0</v>
      </c>
      <c r="N64" s="78" t="s">
        <v>0</v>
      </c>
      <c r="O64" s="78" t="s">
        <v>0</v>
      </c>
      <c r="P64" s="78" t="s">
        <v>0</v>
      </c>
      <c r="Q64" s="79">
        <f t="shared" si="13"/>
        <v>0</v>
      </c>
      <c r="R64" s="90">
        <v>0</v>
      </c>
      <c r="S64" s="92">
        <v>0</v>
      </c>
      <c r="T64" s="94" t="s">
        <v>0</v>
      </c>
      <c r="U64" s="94" t="s">
        <v>0</v>
      </c>
      <c r="V64" s="94" t="s">
        <v>0</v>
      </c>
      <c r="W64" s="95">
        <f t="shared" si="14"/>
        <v>0</v>
      </c>
      <c r="X64" s="106">
        <v>0</v>
      </c>
      <c r="Y64" s="106">
        <v>0</v>
      </c>
      <c r="Z64" s="99"/>
      <c r="AA64" s="41">
        <v>0</v>
      </c>
      <c r="AB64" s="42">
        <v>0</v>
      </c>
      <c r="AC64" s="42">
        <v>0</v>
      </c>
      <c r="AD64" s="42">
        <v>0</v>
      </c>
      <c r="AE64" s="42">
        <v>0</v>
      </c>
      <c r="AF64" s="42">
        <v>0</v>
      </c>
      <c r="AG64" s="42">
        <v>0</v>
      </c>
      <c r="AH64" s="42">
        <v>0</v>
      </c>
      <c r="AI64" s="43">
        <v>0.125</v>
      </c>
      <c r="AJ64" s="120">
        <v>6.25E-2</v>
      </c>
      <c r="AK64" s="143">
        <f t="shared" si="6"/>
        <v>0.14583333333333334</v>
      </c>
      <c r="AL64" s="144">
        <f t="shared" si="7"/>
        <v>0</v>
      </c>
      <c r="AM64" s="137">
        <f t="shared" si="8"/>
        <v>0</v>
      </c>
      <c r="AN64" s="138">
        <v>0</v>
      </c>
      <c r="AO64" s="175"/>
      <c r="AP64" s="159"/>
      <c r="AQ64" s="162" t="str">
        <f t="shared" si="11"/>
        <v>*</v>
      </c>
      <c r="AR64" s="131" t="str">
        <f t="shared" si="12"/>
        <v>*</v>
      </c>
      <c r="AS64" s="176"/>
      <c r="AU64" s="149"/>
      <c r="AV64"/>
      <c r="AW64" s="150"/>
      <c r="AX64" s="150"/>
      <c r="BC64"/>
      <c r="BH64" s="116"/>
      <c r="BQ64" s="124"/>
      <c r="FK64" s="73"/>
    </row>
    <row r="65" spans="1:182">
      <c r="A65" s="69">
        <v>100380358</v>
      </c>
      <c r="B65" s="21">
        <v>9.7799999999999994</v>
      </c>
      <c r="C65" s="22">
        <v>10</v>
      </c>
      <c r="D65" s="22">
        <v>10</v>
      </c>
      <c r="E65" s="23">
        <f t="shared" si="9"/>
        <v>0.9926666666666667</v>
      </c>
      <c r="F65" s="24">
        <v>0</v>
      </c>
      <c r="G65" s="25">
        <v>23.33</v>
      </c>
      <c r="H65" s="31">
        <v>10</v>
      </c>
      <c r="I65" s="32">
        <v>10</v>
      </c>
      <c r="J65" s="32">
        <v>9.6199999999999992</v>
      </c>
      <c r="K65" s="33">
        <f t="shared" si="10"/>
        <v>0.98733333333333329</v>
      </c>
      <c r="L65" s="34">
        <v>13.78</v>
      </c>
      <c r="M65" s="35">
        <v>0</v>
      </c>
      <c r="N65" s="78">
        <v>10</v>
      </c>
      <c r="O65" s="78">
        <v>10</v>
      </c>
      <c r="P65" s="78">
        <v>10</v>
      </c>
      <c r="Q65" s="79">
        <f t="shared" si="13"/>
        <v>1</v>
      </c>
      <c r="R65" s="90">
        <v>0</v>
      </c>
      <c r="S65" s="92">
        <v>21.89</v>
      </c>
      <c r="T65" s="94">
        <v>10</v>
      </c>
      <c r="U65" s="94">
        <v>10</v>
      </c>
      <c r="V65" s="94">
        <v>10</v>
      </c>
      <c r="W65" s="95">
        <f t="shared" si="14"/>
        <v>1</v>
      </c>
      <c r="X65" s="106">
        <v>0</v>
      </c>
      <c r="Y65" s="106">
        <v>22.67</v>
      </c>
      <c r="Z65" s="99">
        <v>2</v>
      </c>
      <c r="AA65" s="41">
        <v>0</v>
      </c>
      <c r="AB65" s="42">
        <v>11.81</v>
      </c>
      <c r="AC65" s="42">
        <v>7.81</v>
      </c>
      <c r="AD65" s="42">
        <v>0</v>
      </c>
      <c r="AE65" s="42">
        <v>0</v>
      </c>
      <c r="AF65" s="42">
        <v>13.28</v>
      </c>
      <c r="AG65" s="42">
        <v>0</v>
      </c>
      <c r="AH65" s="42">
        <v>13.3</v>
      </c>
      <c r="AI65" s="43">
        <v>1</v>
      </c>
      <c r="AJ65" s="120">
        <v>0.171875</v>
      </c>
      <c r="AK65" s="143">
        <f t="shared" si="6"/>
        <v>1</v>
      </c>
      <c r="AL65" s="144">
        <f t="shared" si="7"/>
        <v>0.995</v>
      </c>
      <c r="AM65" s="137">
        <f t="shared" si="8"/>
        <v>1.0553194835663062</v>
      </c>
      <c r="AN65" s="138">
        <v>1</v>
      </c>
      <c r="AO65" s="177">
        <v>3.956666666666667</v>
      </c>
      <c r="AP65" s="161">
        <f>AO65+0.5</f>
        <v>4.456666666666667</v>
      </c>
      <c r="AQ65" s="162">
        <f t="shared" si="11"/>
        <v>96.986320422490991</v>
      </c>
      <c r="AR65" s="131">
        <f t="shared" si="12"/>
        <v>5</v>
      </c>
      <c r="AS65" s="179" t="s">
        <v>39</v>
      </c>
      <c r="AU65" s="149"/>
      <c r="AV65"/>
      <c r="AW65" s="150"/>
      <c r="AX65" s="150"/>
      <c r="BC65"/>
      <c r="BD65"/>
      <c r="BE65"/>
      <c r="BF65"/>
      <c r="BG65"/>
      <c r="BH65" s="116"/>
      <c r="BQ65" s="124"/>
      <c r="FK65" s="73"/>
    </row>
    <row r="66" spans="1:182">
      <c r="A66" s="69">
        <v>100547531</v>
      </c>
      <c r="B66" s="21">
        <v>9.7799999999999994</v>
      </c>
      <c r="C66" s="22">
        <v>6.67</v>
      </c>
      <c r="D66" s="22">
        <v>6.25</v>
      </c>
      <c r="E66" s="23">
        <f t="shared" si="9"/>
        <v>0.7566666666666666</v>
      </c>
      <c r="F66" s="24">
        <v>12.89</v>
      </c>
      <c r="G66" s="25">
        <v>0</v>
      </c>
      <c r="H66" s="31">
        <v>9.23</v>
      </c>
      <c r="I66" s="32">
        <v>4.38</v>
      </c>
      <c r="J66" s="32">
        <v>7.82</v>
      </c>
      <c r="K66" s="33">
        <f t="shared" si="10"/>
        <v>0.71433333333333338</v>
      </c>
      <c r="L66" s="34">
        <v>14</v>
      </c>
      <c r="M66" s="35">
        <v>0</v>
      </c>
      <c r="N66" s="78">
        <v>10</v>
      </c>
      <c r="O66" s="78">
        <v>10</v>
      </c>
      <c r="P66" s="78">
        <v>6.97</v>
      </c>
      <c r="Q66" s="79">
        <f t="shared" si="13"/>
        <v>0.89899999999999991</v>
      </c>
      <c r="R66" s="90">
        <v>15.33</v>
      </c>
      <c r="S66" s="92">
        <v>0</v>
      </c>
      <c r="T66" s="94">
        <v>9.89</v>
      </c>
      <c r="U66" s="94">
        <v>10</v>
      </c>
      <c r="V66" s="94">
        <v>10</v>
      </c>
      <c r="W66" s="95">
        <f t="shared" si="14"/>
        <v>0.9963333333333334</v>
      </c>
      <c r="X66" s="106">
        <v>14.33</v>
      </c>
      <c r="Y66" s="106">
        <v>0</v>
      </c>
      <c r="Z66" s="99"/>
      <c r="AA66" s="41">
        <v>8.11</v>
      </c>
      <c r="AB66" s="42">
        <v>0</v>
      </c>
      <c r="AC66" s="42">
        <v>7.53</v>
      </c>
      <c r="AD66" s="42">
        <v>0</v>
      </c>
      <c r="AE66" s="42">
        <v>7.81</v>
      </c>
      <c r="AF66" s="42">
        <v>0</v>
      </c>
      <c r="AG66" s="42">
        <v>8.51</v>
      </c>
      <c r="AH66" s="42">
        <v>0</v>
      </c>
      <c r="AI66" s="43">
        <v>0.875</v>
      </c>
      <c r="AJ66" s="120">
        <v>0</v>
      </c>
      <c r="AK66" s="143">
        <f t="shared" si="6"/>
        <v>0.875</v>
      </c>
      <c r="AL66" s="144">
        <f t="shared" si="7"/>
        <v>0.84158333333333324</v>
      </c>
      <c r="AM66" s="137">
        <f t="shared" si="8"/>
        <v>0.8159931506849315</v>
      </c>
      <c r="AN66" s="138">
        <v>1</v>
      </c>
      <c r="AO66" s="177">
        <v>4.1833333333333336</v>
      </c>
      <c r="AP66" s="160">
        <v>4.1833333333333336</v>
      </c>
      <c r="AQ66" s="162">
        <f t="shared" si="11"/>
        <v>85.407328767123289</v>
      </c>
      <c r="AR66" s="131">
        <f t="shared" si="12"/>
        <v>4</v>
      </c>
      <c r="AS66" s="178"/>
      <c r="AU66" s="149"/>
      <c r="AV66"/>
      <c r="AW66" s="150"/>
      <c r="AX66" s="150"/>
      <c r="BC66"/>
      <c r="BD66"/>
      <c r="BE66"/>
      <c r="BF66"/>
      <c r="BG66"/>
      <c r="BH66" s="116"/>
      <c r="BQ66" s="124"/>
      <c r="FK66" s="73"/>
    </row>
    <row r="67" spans="1:182">
      <c r="A67" s="69">
        <v>100548093</v>
      </c>
      <c r="B67" s="21">
        <v>10</v>
      </c>
      <c r="C67" s="22">
        <v>10</v>
      </c>
      <c r="D67" s="22">
        <v>10</v>
      </c>
      <c r="E67" s="23">
        <f t="shared" si="9"/>
        <v>1</v>
      </c>
      <c r="F67" s="24">
        <v>14</v>
      </c>
      <c r="G67" s="25">
        <v>0</v>
      </c>
      <c r="H67" s="31">
        <v>10</v>
      </c>
      <c r="I67" s="32">
        <v>10</v>
      </c>
      <c r="J67" s="32">
        <v>10</v>
      </c>
      <c r="K67" s="33">
        <f t="shared" si="10"/>
        <v>1</v>
      </c>
      <c r="L67" s="34">
        <v>16</v>
      </c>
      <c r="M67" s="35">
        <v>0</v>
      </c>
      <c r="N67" s="78">
        <v>10</v>
      </c>
      <c r="O67" s="78">
        <v>10</v>
      </c>
      <c r="P67" s="78">
        <v>10</v>
      </c>
      <c r="Q67" s="79">
        <f t="shared" si="13"/>
        <v>1</v>
      </c>
      <c r="R67" s="90">
        <v>14.67</v>
      </c>
      <c r="S67" s="92">
        <v>0</v>
      </c>
      <c r="T67" s="94">
        <v>10</v>
      </c>
      <c r="U67" s="94">
        <v>10</v>
      </c>
      <c r="V67" s="94">
        <v>10</v>
      </c>
      <c r="W67" s="95">
        <f t="shared" si="14"/>
        <v>1</v>
      </c>
      <c r="X67" s="106">
        <v>16.670000000000002</v>
      </c>
      <c r="Y67" s="106">
        <v>0</v>
      </c>
      <c r="Z67" s="99"/>
      <c r="AA67" s="41">
        <v>8.73</v>
      </c>
      <c r="AB67" s="42">
        <v>0</v>
      </c>
      <c r="AC67" s="42">
        <v>7.74</v>
      </c>
      <c r="AD67" s="42">
        <v>0</v>
      </c>
      <c r="AE67" s="42">
        <v>8</v>
      </c>
      <c r="AF67" s="42">
        <v>0</v>
      </c>
      <c r="AG67" s="42">
        <v>7.98</v>
      </c>
      <c r="AH67" s="42">
        <v>0</v>
      </c>
      <c r="AI67" s="43">
        <v>1</v>
      </c>
      <c r="AJ67" s="120">
        <v>0.453125</v>
      </c>
      <c r="AK67" s="143">
        <f t="shared" si="6"/>
        <v>1</v>
      </c>
      <c r="AL67" s="144">
        <f t="shared" si="7"/>
        <v>1</v>
      </c>
      <c r="AM67" s="137">
        <f t="shared" si="8"/>
        <v>0.86880842062852548</v>
      </c>
      <c r="AN67" s="138">
        <v>1</v>
      </c>
      <c r="AO67" s="177">
        <v>4.0833333333333339</v>
      </c>
      <c r="AP67" s="161">
        <f>AO67+0.5</f>
        <v>4.5833333333333339</v>
      </c>
      <c r="AQ67" s="162">
        <f t="shared" si="11"/>
        <v>93.386877182379806</v>
      </c>
      <c r="AR67" s="131">
        <f t="shared" si="12"/>
        <v>4</v>
      </c>
      <c r="AS67" s="179" t="s">
        <v>39</v>
      </c>
      <c r="AU67" s="149"/>
      <c r="AV67"/>
      <c r="AW67" s="150"/>
      <c r="AX67" s="150"/>
      <c r="BC67"/>
      <c r="BD67"/>
      <c r="BE67"/>
      <c r="BF67"/>
      <c r="BG67"/>
      <c r="BH67" s="116"/>
      <c r="BQ67" s="124"/>
      <c r="FK67" s="73"/>
    </row>
    <row r="68" spans="1:182" s="11" customFormat="1">
      <c r="A68" s="69">
        <v>100548844</v>
      </c>
      <c r="B68" s="21">
        <v>10</v>
      </c>
      <c r="C68" s="22">
        <v>10</v>
      </c>
      <c r="D68" s="22">
        <v>10</v>
      </c>
      <c r="E68" s="23">
        <f t="shared" si="9"/>
        <v>1</v>
      </c>
      <c r="F68" s="24">
        <v>0</v>
      </c>
      <c r="G68" s="25">
        <v>18</v>
      </c>
      <c r="H68" s="31">
        <v>10</v>
      </c>
      <c r="I68" s="32">
        <v>10</v>
      </c>
      <c r="J68" s="32">
        <v>9.6199999999999992</v>
      </c>
      <c r="K68" s="33">
        <f t="shared" si="10"/>
        <v>0.98733333333333329</v>
      </c>
      <c r="L68" s="34">
        <v>0</v>
      </c>
      <c r="M68" s="35">
        <v>11.78</v>
      </c>
      <c r="N68" s="78">
        <v>7.5</v>
      </c>
      <c r="O68" s="78">
        <v>10</v>
      </c>
      <c r="P68" s="78">
        <v>6.97</v>
      </c>
      <c r="Q68" s="79">
        <f t="shared" si="13"/>
        <v>0.81566666666666665</v>
      </c>
      <c r="R68" s="90">
        <v>8</v>
      </c>
      <c r="S68" s="92">
        <v>0</v>
      </c>
      <c r="T68" s="94">
        <v>8.24</v>
      </c>
      <c r="U68" s="94">
        <v>8.7100000000000009</v>
      </c>
      <c r="V68" s="94">
        <v>10</v>
      </c>
      <c r="W68" s="95">
        <f t="shared" si="14"/>
        <v>0.89833333333333343</v>
      </c>
      <c r="X68" s="106">
        <v>6.67</v>
      </c>
      <c r="Y68" s="106">
        <v>0</v>
      </c>
      <c r="Z68" s="99">
        <v>2</v>
      </c>
      <c r="AA68" s="41">
        <v>0</v>
      </c>
      <c r="AB68" s="42">
        <v>13.02</v>
      </c>
      <c r="AC68" s="42">
        <v>0</v>
      </c>
      <c r="AD68" s="42">
        <v>14.11</v>
      </c>
      <c r="AE68" s="42">
        <v>7.52</v>
      </c>
      <c r="AF68" s="42">
        <v>0</v>
      </c>
      <c r="AG68" s="42">
        <v>7.66</v>
      </c>
      <c r="AH68" s="42">
        <v>0</v>
      </c>
      <c r="AI68" s="43">
        <v>1</v>
      </c>
      <c r="AJ68" s="120">
        <v>0</v>
      </c>
      <c r="AK68" s="143">
        <f t="shared" si="6"/>
        <v>1</v>
      </c>
      <c r="AL68" s="144">
        <f t="shared" si="7"/>
        <v>0.92533333333333323</v>
      </c>
      <c r="AM68" s="137">
        <f t="shared" si="8"/>
        <v>0.71159181301160279</v>
      </c>
      <c r="AN68" s="138">
        <v>0.5</v>
      </c>
      <c r="AO68" s="177">
        <v>2.5866666666666669</v>
      </c>
      <c r="AP68" s="161">
        <f>AO68+1</f>
        <v>3.5866666666666669</v>
      </c>
      <c r="AQ68" s="162">
        <f t="shared" si="11"/>
        <v>75.73646199195673</v>
      </c>
      <c r="AR68" s="131">
        <f t="shared" si="12"/>
        <v>3</v>
      </c>
      <c r="AS68" s="179" t="s">
        <v>40</v>
      </c>
      <c r="AU68" s="149"/>
      <c r="AV68"/>
      <c r="AW68" s="150"/>
      <c r="AX68" s="150"/>
      <c r="AY68" s="75"/>
      <c r="BB68" s="152"/>
      <c r="BC68"/>
      <c r="BD68"/>
      <c r="BE68"/>
      <c r="BF68"/>
      <c r="BG68"/>
      <c r="BH68" s="116"/>
      <c r="BI68" s="75"/>
      <c r="BJ68" s="75"/>
      <c r="BK68"/>
      <c r="BL68" s="74"/>
      <c r="BM68" s="74"/>
      <c r="BN68" s="74"/>
      <c r="BO68" s="74"/>
      <c r="BP68" s="74"/>
      <c r="BQ68" s="124"/>
      <c r="BR68" s="74"/>
      <c r="BS68"/>
      <c r="BT68"/>
      <c r="BU68"/>
      <c r="BV68"/>
      <c r="BX68"/>
      <c r="BY68"/>
      <c r="BZ68"/>
      <c r="CA68"/>
      <c r="CE68"/>
      <c r="CF68"/>
      <c r="CG68"/>
      <c r="CH68"/>
      <c r="CI68"/>
      <c r="CM68"/>
      <c r="CN68"/>
      <c r="CO68"/>
      <c r="CP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 s="73"/>
      <c r="FL68"/>
      <c r="FM68"/>
      <c r="FN68"/>
      <c r="FP68"/>
      <c r="FQ68"/>
      <c r="FR68"/>
      <c r="FS68"/>
      <c r="FT68"/>
      <c r="FU68"/>
      <c r="FV68"/>
      <c r="FW68"/>
      <c r="FX68"/>
      <c r="FY68"/>
      <c r="FZ68"/>
    </row>
    <row r="69" spans="1:182">
      <c r="A69" s="69">
        <v>100549270</v>
      </c>
      <c r="B69" s="21">
        <v>10</v>
      </c>
      <c r="C69" s="22">
        <v>10</v>
      </c>
      <c r="D69" s="22">
        <v>10</v>
      </c>
      <c r="E69" s="23">
        <f t="shared" si="9"/>
        <v>1</v>
      </c>
      <c r="F69" s="24">
        <v>14.33</v>
      </c>
      <c r="G69" s="25">
        <v>0</v>
      </c>
      <c r="H69" s="31">
        <v>10</v>
      </c>
      <c r="I69" s="32">
        <v>10</v>
      </c>
      <c r="J69" s="32">
        <v>10</v>
      </c>
      <c r="K69" s="33">
        <f t="shared" si="10"/>
        <v>1</v>
      </c>
      <c r="L69" s="34">
        <v>16.329999999999998</v>
      </c>
      <c r="M69" s="35">
        <v>0</v>
      </c>
      <c r="N69" s="78">
        <v>10</v>
      </c>
      <c r="O69" s="78">
        <v>10</v>
      </c>
      <c r="P69" s="78">
        <v>10</v>
      </c>
      <c r="Q69" s="79">
        <f t="shared" si="13"/>
        <v>1</v>
      </c>
      <c r="R69" s="90">
        <v>14.33</v>
      </c>
      <c r="S69" s="92">
        <v>0</v>
      </c>
      <c r="T69" s="94">
        <v>10</v>
      </c>
      <c r="U69" s="94">
        <v>10</v>
      </c>
      <c r="V69" s="94">
        <v>10</v>
      </c>
      <c r="W69" s="95">
        <f t="shared" si="14"/>
        <v>1</v>
      </c>
      <c r="X69" s="106">
        <v>18.5</v>
      </c>
      <c r="Y69" s="106">
        <v>0</v>
      </c>
      <c r="Z69" s="99">
        <v>2</v>
      </c>
      <c r="AA69" s="41">
        <v>9</v>
      </c>
      <c r="AB69" s="42">
        <v>0</v>
      </c>
      <c r="AC69" s="42">
        <v>7.74</v>
      </c>
      <c r="AD69" s="42">
        <v>0</v>
      </c>
      <c r="AE69" s="42">
        <v>7.91</v>
      </c>
      <c r="AF69" s="42">
        <v>0</v>
      </c>
      <c r="AG69" s="42">
        <v>8.2899999999999991</v>
      </c>
      <c r="AH69" s="42">
        <v>0</v>
      </c>
      <c r="AI69" s="43">
        <v>1</v>
      </c>
      <c r="AJ69" s="120">
        <v>1.5625E-2</v>
      </c>
      <c r="AK69" s="143">
        <f t="shared" si="6"/>
        <v>1</v>
      </c>
      <c r="AL69" s="144">
        <f t="shared" si="7"/>
        <v>1</v>
      </c>
      <c r="AM69" s="137">
        <f t="shared" si="8"/>
        <v>0.91504834810636582</v>
      </c>
      <c r="AN69" s="138">
        <v>1</v>
      </c>
      <c r="AO69" s="177">
        <v>4.3033333333333328</v>
      </c>
      <c r="AP69" s="160">
        <v>4.3033333333333328</v>
      </c>
      <c r="AQ69" s="162">
        <f t="shared" si="11"/>
        <v>92.302875369325804</v>
      </c>
      <c r="AR69" s="131">
        <f t="shared" si="12"/>
        <v>4</v>
      </c>
      <c r="AS69" s="178"/>
      <c r="AU69" s="149"/>
      <c r="AV69"/>
      <c r="AW69" s="150"/>
      <c r="AX69" s="150"/>
      <c r="BC69"/>
      <c r="BD69"/>
      <c r="BE69"/>
      <c r="BF69"/>
      <c r="BG69"/>
      <c r="BH69" s="116"/>
      <c r="BQ69" s="124"/>
      <c r="BR69" s="117"/>
      <c r="BS69" s="11"/>
      <c r="FK69" s="73"/>
    </row>
    <row r="70" spans="1:182">
      <c r="A70" s="69">
        <v>100549623</v>
      </c>
      <c r="B70" s="21">
        <v>10</v>
      </c>
      <c r="C70" s="22">
        <v>10</v>
      </c>
      <c r="D70" s="22">
        <v>4.6399999999999997</v>
      </c>
      <c r="E70" s="23">
        <f t="shared" si="9"/>
        <v>0.82133333333333336</v>
      </c>
      <c r="F70" s="24">
        <v>10.33</v>
      </c>
      <c r="G70" s="25">
        <v>0</v>
      </c>
      <c r="H70" s="31">
        <v>10</v>
      </c>
      <c r="I70" s="32">
        <v>10</v>
      </c>
      <c r="J70" s="32">
        <v>10</v>
      </c>
      <c r="K70" s="33">
        <f t="shared" si="10"/>
        <v>1</v>
      </c>
      <c r="L70" s="34">
        <v>9.33</v>
      </c>
      <c r="M70" s="35">
        <v>0</v>
      </c>
      <c r="N70" s="78">
        <v>6.67</v>
      </c>
      <c r="O70" s="78">
        <v>4.29</v>
      </c>
      <c r="P70" s="78">
        <v>0</v>
      </c>
      <c r="Q70" s="79">
        <f t="shared" si="13"/>
        <v>0.36533333333333334</v>
      </c>
      <c r="R70" s="90">
        <v>6.67</v>
      </c>
      <c r="S70" s="92">
        <v>0</v>
      </c>
      <c r="T70" s="94">
        <v>10</v>
      </c>
      <c r="U70" s="94">
        <v>10</v>
      </c>
      <c r="V70" s="94">
        <v>10</v>
      </c>
      <c r="W70" s="95">
        <f t="shared" si="14"/>
        <v>1</v>
      </c>
      <c r="X70" s="106">
        <v>11.89</v>
      </c>
      <c r="Y70" s="106">
        <v>0</v>
      </c>
      <c r="Z70" s="99">
        <v>2</v>
      </c>
      <c r="AA70" s="41">
        <v>8.6</v>
      </c>
      <c r="AB70" s="42">
        <v>0</v>
      </c>
      <c r="AC70" s="42">
        <v>7.51</v>
      </c>
      <c r="AD70" s="42">
        <v>0</v>
      </c>
      <c r="AE70" s="42">
        <v>7.34</v>
      </c>
      <c r="AF70" s="42">
        <v>0</v>
      </c>
      <c r="AG70" s="42">
        <v>8.57</v>
      </c>
      <c r="AH70" s="42">
        <v>0</v>
      </c>
      <c r="AI70" s="43">
        <v>0.95833333333333337</v>
      </c>
      <c r="AJ70" s="120">
        <v>0.265625</v>
      </c>
      <c r="AK70" s="143">
        <f t="shared" si="6"/>
        <v>1</v>
      </c>
      <c r="AL70" s="144">
        <f t="shared" si="7"/>
        <v>0.79666666666666675</v>
      </c>
      <c r="AM70" s="137">
        <f t="shared" si="8"/>
        <v>0.64866035455278004</v>
      </c>
      <c r="AN70" s="138">
        <v>0</v>
      </c>
      <c r="AO70" s="175"/>
      <c r="AP70" s="159"/>
      <c r="AQ70" s="162" t="str">
        <f t="shared" si="11"/>
        <v>*</v>
      </c>
      <c r="AR70" s="131" t="str">
        <f t="shared" si="12"/>
        <v>*</v>
      </c>
      <c r="AS70" s="176"/>
      <c r="AU70" s="149"/>
      <c r="AV70"/>
      <c r="AW70" s="150"/>
      <c r="AX70" s="150"/>
      <c r="BC70"/>
      <c r="BD70"/>
      <c r="BE70"/>
      <c r="BF70"/>
      <c r="BG70"/>
      <c r="BH70" s="116"/>
      <c r="BQ70" s="124"/>
      <c r="FK70" s="73"/>
    </row>
    <row r="71" spans="1:182">
      <c r="A71" s="69">
        <v>100551019</v>
      </c>
      <c r="B71" s="21">
        <v>8.2899999999999991</v>
      </c>
      <c r="C71" s="22">
        <v>5.67</v>
      </c>
      <c r="D71" s="22">
        <v>5.73</v>
      </c>
      <c r="E71" s="23">
        <f t="shared" si="9"/>
        <v>0.65633333333333321</v>
      </c>
      <c r="F71" s="24">
        <v>14</v>
      </c>
      <c r="G71" s="25">
        <v>0</v>
      </c>
      <c r="H71" s="31">
        <v>8.3699999999999992</v>
      </c>
      <c r="I71" s="32">
        <v>3.23</v>
      </c>
      <c r="J71" s="32">
        <v>2.74</v>
      </c>
      <c r="K71" s="33">
        <f t="shared" si="10"/>
        <v>0.47799999999999998</v>
      </c>
      <c r="L71" s="34">
        <v>12</v>
      </c>
      <c r="M71" s="35">
        <v>0</v>
      </c>
      <c r="N71" s="78">
        <v>4.17</v>
      </c>
      <c r="O71" s="78">
        <v>5.71</v>
      </c>
      <c r="P71" s="78">
        <v>1.89</v>
      </c>
      <c r="Q71" s="79">
        <f t="shared" si="13"/>
        <v>0.39233333333333331</v>
      </c>
      <c r="R71" s="90">
        <v>3</v>
      </c>
      <c r="S71" s="92">
        <v>0</v>
      </c>
      <c r="T71" s="94">
        <v>4.05</v>
      </c>
      <c r="U71" s="94">
        <v>5.81</v>
      </c>
      <c r="V71" s="94">
        <v>3.52</v>
      </c>
      <c r="W71" s="95">
        <f t="shared" si="14"/>
        <v>0.44599999999999995</v>
      </c>
      <c r="X71" s="106">
        <v>0</v>
      </c>
      <c r="Y71" s="106">
        <v>0</v>
      </c>
      <c r="Z71" s="99">
        <v>2</v>
      </c>
      <c r="AA71" s="41">
        <v>8.92</v>
      </c>
      <c r="AB71" s="42">
        <v>0</v>
      </c>
      <c r="AC71" s="42">
        <v>7.46</v>
      </c>
      <c r="AD71" s="42">
        <v>0</v>
      </c>
      <c r="AE71" s="42">
        <v>6.94</v>
      </c>
      <c r="AF71" s="42">
        <v>0</v>
      </c>
      <c r="AG71" s="42">
        <v>0</v>
      </c>
      <c r="AH71" s="42">
        <v>0</v>
      </c>
      <c r="AI71" s="43">
        <v>0.66666666666666663</v>
      </c>
      <c r="AJ71" s="120">
        <v>7.8125E-2</v>
      </c>
      <c r="AK71" s="143">
        <f t="shared" si="6"/>
        <v>0.69270833333333326</v>
      </c>
      <c r="AL71" s="144">
        <f t="shared" si="7"/>
        <v>0.49316666666666664</v>
      </c>
      <c r="AM71" s="137">
        <f t="shared" si="8"/>
        <v>0.4899637389202256</v>
      </c>
      <c r="AN71" s="138">
        <v>0.75</v>
      </c>
      <c r="AO71" s="177">
        <v>1.8800000000000001</v>
      </c>
      <c r="AP71" s="161">
        <f>AO71+0.5</f>
        <v>2.38</v>
      </c>
      <c r="AQ71" s="162">
        <f t="shared" si="11"/>
        <v>54.111385139672301</v>
      </c>
      <c r="AR71" s="131">
        <f t="shared" si="12"/>
        <v>1</v>
      </c>
      <c r="AS71" s="179" t="s">
        <v>39</v>
      </c>
      <c r="AU71" s="149"/>
      <c r="AV71"/>
      <c r="AW71" s="150"/>
      <c r="AX71" s="150"/>
      <c r="BC71"/>
      <c r="BD71"/>
      <c r="BE71"/>
      <c r="BF71"/>
      <c r="BG71"/>
      <c r="BH71" s="116"/>
      <c r="BQ71" s="124"/>
      <c r="FK71" s="73"/>
    </row>
    <row r="72" spans="1:182">
      <c r="A72" s="69">
        <v>100553680</v>
      </c>
      <c r="B72" s="21">
        <v>10</v>
      </c>
      <c r="C72" s="22">
        <v>10</v>
      </c>
      <c r="D72" s="22">
        <v>8.75</v>
      </c>
      <c r="E72" s="23">
        <f t="shared" si="9"/>
        <v>0.95833333333333337</v>
      </c>
      <c r="F72" s="24">
        <v>9</v>
      </c>
      <c r="G72" s="25">
        <v>0</v>
      </c>
      <c r="H72" s="31">
        <v>10</v>
      </c>
      <c r="I72" s="32">
        <v>9.3800000000000008</v>
      </c>
      <c r="J72" s="32">
        <v>8.2899999999999991</v>
      </c>
      <c r="K72" s="33">
        <f t="shared" si="10"/>
        <v>0.92233333333333334</v>
      </c>
      <c r="L72" s="34">
        <v>7</v>
      </c>
      <c r="M72" s="35">
        <v>0</v>
      </c>
      <c r="N72" s="78">
        <v>8.33</v>
      </c>
      <c r="O72" s="78">
        <v>10</v>
      </c>
      <c r="P72" s="78">
        <v>5.35</v>
      </c>
      <c r="Q72" s="79">
        <f t="shared" si="13"/>
        <v>0.78933333333333333</v>
      </c>
      <c r="R72" s="90">
        <v>7</v>
      </c>
      <c r="S72" s="92">
        <v>0</v>
      </c>
      <c r="T72" s="94">
        <v>6.68</v>
      </c>
      <c r="U72" s="94">
        <v>8.43</v>
      </c>
      <c r="V72" s="94">
        <v>7.03</v>
      </c>
      <c r="W72" s="95">
        <f t="shared" si="14"/>
        <v>0.73799999999999999</v>
      </c>
      <c r="X72" s="106">
        <v>3.67</v>
      </c>
      <c r="Y72" s="106">
        <v>0</v>
      </c>
      <c r="Z72" s="99">
        <v>2</v>
      </c>
      <c r="AA72" s="41">
        <v>0</v>
      </c>
      <c r="AB72" s="42">
        <v>0</v>
      </c>
      <c r="AC72" s="42">
        <v>7.83</v>
      </c>
      <c r="AD72" s="42">
        <v>0</v>
      </c>
      <c r="AE72" s="42">
        <v>7.45</v>
      </c>
      <c r="AF72" s="42">
        <v>0</v>
      </c>
      <c r="AG72" s="42">
        <v>8.14</v>
      </c>
      <c r="AH72" s="42">
        <v>0</v>
      </c>
      <c r="AI72" s="43">
        <v>1</v>
      </c>
      <c r="AJ72" s="120">
        <v>0.234375</v>
      </c>
      <c r="AK72" s="143">
        <f t="shared" si="6"/>
        <v>1</v>
      </c>
      <c r="AL72" s="144">
        <f t="shared" si="7"/>
        <v>0.85200000000000009</v>
      </c>
      <c r="AM72" s="137">
        <f t="shared" si="8"/>
        <v>0.4667606768734891</v>
      </c>
      <c r="AN72" s="138">
        <v>1</v>
      </c>
      <c r="AO72" s="177">
        <v>3.09</v>
      </c>
      <c r="AP72" s="161">
        <f>AO72+0.5</f>
        <v>3.59</v>
      </c>
      <c r="AQ72" s="162">
        <f t="shared" si="11"/>
        <v>73.909016921837235</v>
      </c>
      <c r="AR72" s="131">
        <f t="shared" si="12"/>
        <v>3</v>
      </c>
      <c r="AS72" s="179" t="s">
        <v>39</v>
      </c>
      <c r="AU72" s="149"/>
      <c r="AV72"/>
      <c r="AW72" s="150"/>
      <c r="AX72" s="150"/>
      <c r="AY72" s="11"/>
      <c r="BC72"/>
      <c r="BD72"/>
      <c r="BE72"/>
      <c r="BF72"/>
      <c r="BG72"/>
      <c r="BH72" s="116"/>
      <c r="BQ72" s="124"/>
      <c r="FK72" s="73"/>
    </row>
    <row r="73" spans="1:182">
      <c r="A73" s="69">
        <v>100554032</v>
      </c>
      <c r="B73" s="21">
        <v>10</v>
      </c>
      <c r="C73" s="22">
        <v>10</v>
      </c>
      <c r="D73" s="22">
        <v>10</v>
      </c>
      <c r="E73" s="23">
        <f t="shared" si="9"/>
        <v>1</v>
      </c>
      <c r="F73" s="24">
        <v>0</v>
      </c>
      <c r="G73" s="25">
        <v>0</v>
      </c>
      <c r="H73" s="31">
        <v>9.59</v>
      </c>
      <c r="I73" s="32">
        <v>9.3800000000000008</v>
      </c>
      <c r="J73" s="32">
        <v>7.43</v>
      </c>
      <c r="K73" s="33">
        <f t="shared" si="10"/>
        <v>0.88</v>
      </c>
      <c r="L73" s="34">
        <v>0</v>
      </c>
      <c r="M73" s="35">
        <v>0</v>
      </c>
      <c r="N73" s="78">
        <v>5</v>
      </c>
      <c r="O73" s="78" t="s">
        <v>0</v>
      </c>
      <c r="P73" s="78" t="s">
        <v>0</v>
      </c>
      <c r="Q73" s="79">
        <f t="shared" si="13"/>
        <v>0.16666666666666666</v>
      </c>
      <c r="R73" s="90">
        <v>0</v>
      </c>
      <c r="S73" s="92">
        <v>0</v>
      </c>
      <c r="T73" s="94" t="s">
        <v>0</v>
      </c>
      <c r="U73" s="94" t="s">
        <v>0</v>
      </c>
      <c r="V73" s="94" t="s">
        <v>0</v>
      </c>
      <c r="W73" s="95">
        <f t="shared" si="14"/>
        <v>0</v>
      </c>
      <c r="X73" s="106">
        <v>0</v>
      </c>
      <c r="Y73" s="106">
        <v>0</v>
      </c>
      <c r="Z73" s="99"/>
      <c r="AA73" s="41">
        <v>0</v>
      </c>
      <c r="AB73" s="42">
        <v>0</v>
      </c>
      <c r="AC73" s="42">
        <v>0</v>
      </c>
      <c r="AD73" s="42">
        <v>0</v>
      </c>
      <c r="AE73" s="42">
        <v>0</v>
      </c>
      <c r="AF73" s="42">
        <v>0</v>
      </c>
      <c r="AG73" s="42">
        <v>0</v>
      </c>
      <c r="AH73" s="42">
        <v>0</v>
      </c>
      <c r="AI73" s="43">
        <v>0.70833333333333337</v>
      </c>
      <c r="AJ73" s="120">
        <v>0.296875</v>
      </c>
      <c r="AK73" s="143">
        <f t="shared" si="6"/>
        <v>0.80729166666666674</v>
      </c>
      <c r="AL73" s="144">
        <f t="shared" si="7"/>
        <v>0.51166666666666671</v>
      </c>
      <c r="AM73" s="137">
        <f t="shared" si="8"/>
        <v>0</v>
      </c>
      <c r="AN73" s="138">
        <v>0</v>
      </c>
      <c r="AO73" s="175"/>
      <c r="AP73" s="159"/>
      <c r="AQ73" s="162" t="str">
        <f t="shared" si="11"/>
        <v>*</v>
      </c>
      <c r="AR73" s="131" t="str">
        <f t="shared" si="12"/>
        <v>*</v>
      </c>
      <c r="AS73" s="176"/>
      <c r="AU73" s="149"/>
      <c r="AV73"/>
      <c r="AW73" s="150"/>
      <c r="AX73" s="150"/>
      <c r="BC73"/>
      <c r="BD73"/>
      <c r="BE73"/>
      <c r="BF73"/>
      <c r="BG73"/>
      <c r="BH73" s="116"/>
      <c r="BQ73" s="124"/>
      <c r="FK73" s="73"/>
    </row>
    <row r="74" spans="1:182">
      <c r="A74" s="69">
        <v>100555361</v>
      </c>
      <c r="B74" s="21">
        <v>10</v>
      </c>
      <c r="C74" s="22">
        <v>8.89</v>
      </c>
      <c r="D74" s="22">
        <v>7.92</v>
      </c>
      <c r="E74" s="23">
        <f t="shared" si="9"/>
        <v>0.89366666666666672</v>
      </c>
      <c r="F74" s="24">
        <v>10.78</v>
      </c>
      <c r="G74" s="25">
        <v>0</v>
      </c>
      <c r="H74" s="31">
        <v>10</v>
      </c>
      <c r="I74" s="32">
        <v>10</v>
      </c>
      <c r="J74" s="32">
        <v>9.09</v>
      </c>
      <c r="K74" s="33">
        <f t="shared" si="10"/>
        <v>0.96966666666666668</v>
      </c>
      <c r="L74" s="34">
        <v>0</v>
      </c>
      <c r="M74" s="35">
        <v>28.78</v>
      </c>
      <c r="N74" s="78">
        <v>10</v>
      </c>
      <c r="O74" s="78">
        <v>10</v>
      </c>
      <c r="P74" s="78">
        <v>7.88</v>
      </c>
      <c r="Q74" s="79">
        <f t="shared" si="13"/>
        <v>0.92933333333333334</v>
      </c>
      <c r="R74" s="90">
        <v>16</v>
      </c>
      <c r="S74" s="92">
        <v>0</v>
      </c>
      <c r="T74" s="94">
        <v>8.4700000000000006</v>
      </c>
      <c r="U74" s="94">
        <v>8.43</v>
      </c>
      <c r="V74" s="94">
        <v>10</v>
      </c>
      <c r="W74" s="95">
        <f t="shared" si="14"/>
        <v>0.89666666666666661</v>
      </c>
      <c r="X74" s="106">
        <v>16</v>
      </c>
      <c r="Y74" s="106">
        <v>0</v>
      </c>
      <c r="Z74" s="99">
        <v>2</v>
      </c>
      <c r="AA74" s="41">
        <v>7.62</v>
      </c>
      <c r="AB74" s="42">
        <v>0</v>
      </c>
      <c r="AC74" s="42">
        <v>0</v>
      </c>
      <c r="AD74" s="42">
        <v>14.26</v>
      </c>
      <c r="AE74" s="42">
        <v>8</v>
      </c>
      <c r="AF74" s="42">
        <v>0</v>
      </c>
      <c r="AG74" s="42">
        <v>8.49</v>
      </c>
      <c r="AH74" s="42">
        <v>0</v>
      </c>
      <c r="AI74" s="43">
        <v>1</v>
      </c>
      <c r="AJ74" s="120">
        <v>9.375E-2</v>
      </c>
      <c r="AK74" s="143">
        <f t="shared" si="6"/>
        <v>1</v>
      </c>
      <c r="AL74" s="144">
        <f t="shared" si="7"/>
        <v>0.92233333333333334</v>
      </c>
      <c r="AM74" s="137">
        <f t="shared" si="8"/>
        <v>0.97949284939230497</v>
      </c>
      <c r="AN74" s="138">
        <v>1</v>
      </c>
      <c r="AO74" s="177">
        <v>3.9799999999999995</v>
      </c>
      <c r="AP74" s="161">
        <f>AO74+0.5</f>
        <v>4.4799999999999995</v>
      </c>
      <c r="AQ74" s="162">
        <f t="shared" si="11"/>
        <v>94.550654568140942</v>
      </c>
      <c r="AR74" s="131">
        <f t="shared" si="12"/>
        <v>5</v>
      </c>
      <c r="AS74" s="179" t="s">
        <v>39</v>
      </c>
      <c r="AU74" s="149"/>
      <c r="AV74"/>
      <c r="AW74" s="150"/>
      <c r="AX74" s="150"/>
      <c r="BC74"/>
      <c r="BD74"/>
      <c r="BE74"/>
      <c r="BF74"/>
      <c r="BG74"/>
      <c r="BH74" s="116"/>
      <c r="BQ74" s="124"/>
      <c r="FK74" s="73"/>
    </row>
    <row r="75" spans="1:182">
      <c r="A75" s="69">
        <v>100555688</v>
      </c>
      <c r="B75" s="21">
        <v>10</v>
      </c>
      <c r="C75" s="22">
        <v>6.67</v>
      </c>
      <c r="D75" s="22">
        <v>6.25</v>
      </c>
      <c r="E75" s="23">
        <f t="shared" ref="E75:E106" si="15">SUM(B75:D75)/30</f>
        <v>0.76400000000000001</v>
      </c>
      <c r="F75" s="24">
        <v>11.22</v>
      </c>
      <c r="G75" s="25">
        <v>0</v>
      </c>
      <c r="H75" s="31">
        <v>10</v>
      </c>
      <c r="I75" s="32">
        <v>9.3800000000000008</v>
      </c>
      <c r="J75" s="32">
        <v>8.4</v>
      </c>
      <c r="K75" s="33">
        <f t="shared" ref="K75:K106" si="16">SUM(H75:J75)/30</f>
        <v>0.92600000000000005</v>
      </c>
      <c r="L75" s="34">
        <v>2.2200000000000002</v>
      </c>
      <c r="M75" s="35">
        <v>0</v>
      </c>
      <c r="N75" s="78">
        <v>8.33</v>
      </c>
      <c r="O75" s="78">
        <v>10</v>
      </c>
      <c r="P75" s="78">
        <v>6.48</v>
      </c>
      <c r="Q75" s="79">
        <f t="shared" si="13"/>
        <v>0.82699999999999996</v>
      </c>
      <c r="R75" s="90">
        <v>14</v>
      </c>
      <c r="S75" s="92">
        <v>0</v>
      </c>
      <c r="T75" s="94">
        <v>4.05</v>
      </c>
      <c r="U75" s="94">
        <v>7.95</v>
      </c>
      <c r="V75" s="94">
        <v>2.62</v>
      </c>
      <c r="W75" s="95">
        <f t="shared" si="14"/>
        <v>0.48733333333333334</v>
      </c>
      <c r="X75" s="106">
        <v>6</v>
      </c>
      <c r="Y75" s="106">
        <v>0</v>
      </c>
      <c r="Z75" s="99"/>
      <c r="AA75" s="41">
        <v>6.45</v>
      </c>
      <c r="AB75" s="42">
        <v>0</v>
      </c>
      <c r="AC75" s="42">
        <v>7.24</v>
      </c>
      <c r="AD75" s="42">
        <v>0</v>
      </c>
      <c r="AE75" s="42">
        <v>7.71</v>
      </c>
      <c r="AF75" s="42">
        <v>0</v>
      </c>
      <c r="AG75" s="42">
        <v>7.24</v>
      </c>
      <c r="AH75" s="42">
        <v>0</v>
      </c>
      <c r="AI75" s="43">
        <v>1</v>
      </c>
      <c r="AJ75" s="120">
        <v>0.140625</v>
      </c>
      <c r="AK75" s="143">
        <f t="shared" ref="AK75:AK138" si="17">IF((AI75+AJ75*1/3)&gt;1,1,AI75+AJ75*1/3)</f>
        <v>1</v>
      </c>
      <c r="AL75" s="144">
        <f t="shared" si="7"/>
        <v>0.75108333333333344</v>
      </c>
      <c r="AM75" s="137">
        <f t="shared" si="8"/>
        <v>0.55414987912973401</v>
      </c>
      <c r="AN75" s="138">
        <v>0.75</v>
      </c>
      <c r="AO75" s="177">
        <v>2.9366666666666665</v>
      </c>
      <c r="AP75" s="161">
        <f>AO75+0.5</f>
        <v>3.4366666666666665</v>
      </c>
      <c r="AQ75" s="162">
        <f t="shared" ref="AQ75:AQ106" si="18">IF(AP75&gt;0,15*AK75+10*AL75+25*AM75+10*AN75+40*AP75/5,"*")</f>
        <v>71.357913644910013</v>
      </c>
      <c r="AR75" s="131">
        <f t="shared" ref="AR75:AR106" si="19">IF(AQ75="*","*",IF(AQ75&gt;=$AC$163,5,IF(AQ75&gt;=$AC$164,4,IF(AQ75&gt;=$AC$165,3,IF(AQ75&gt;=$AC$166,2,IF(AQ75&gt;=$AC$167,1,IF(AQ75&gt;=0,0,"*")))))))</f>
        <v>2</v>
      </c>
      <c r="AS75" s="179" t="s">
        <v>39</v>
      </c>
      <c r="AU75" s="149"/>
      <c r="AV75"/>
      <c r="AW75" s="150"/>
      <c r="AX75" s="150"/>
      <c r="BC75"/>
      <c r="BD75"/>
      <c r="BE75"/>
      <c r="BF75"/>
      <c r="BG75"/>
      <c r="BH75" s="116"/>
      <c r="BQ75" s="124"/>
      <c r="FK75" s="73"/>
    </row>
    <row r="76" spans="1:182">
      <c r="A76" s="69">
        <v>100565490</v>
      </c>
      <c r="B76" s="21">
        <v>10</v>
      </c>
      <c r="C76" s="22">
        <v>10</v>
      </c>
      <c r="D76" s="22">
        <v>10</v>
      </c>
      <c r="E76" s="23">
        <f t="shared" si="15"/>
        <v>1</v>
      </c>
      <c r="F76" s="24">
        <v>14.33</v>
      </c>
      <c r="G76" s="25">
        <v>0</v>
      </c>
      <c r="H76" s="31">
        <v>10</v>
      </c>
      <c r="I76" s="32">
        <v>10</v>
      </c>
      <c r="J76" s="32">
        <v>10</v>
      </c>
      <c r="K76" s="33">
        <f t="shared" si="16"/>
        <v>1</v>
      </c>
      <c r="L76" s="34">
        <v>14</v>
      </c>
      <c r="M76" s="35">
        <v>0</v>
      </c>
      <c r="N76" s="78">
        <v>10</v>
      </c>
      <c r="O76" s="78">
        <v>10</v>
      </c>
      <c r="P76" s="78">
        <v>10</v>
      </c>
      <c r="Q76" s="79">
        <f t="shared" si="13"/>
        <v>1</v>
      </c>
      <c r="R76" s="90">
        <v>14.67</v>
      </c>
      <c r="S76" s="92">
        <v>0</v>
      </c>
      <c r="T76" s="94">
        <v>10</v>
      </c>
      <c r="U76" s="94">
        <v>10</v>
      </c>
      <c r="V76" s="94">
        <v>10</v>
      </c>
      <c r="W76" s="95">
        <f t="shared" si="14"/>
        <v>1</v>
      </c>
      <c r="X76" s="106">
        <v>18.329999999999998</v>
      </c>
      <c r="Y76" s="106">
        <v>0</v>
      </c>
      <c r="Z76" s="99">
        <v>2</v>
      </c>
      <c r="AA76" s="41">
        <v>8.33</v>
      </c>
      <c r="AB76" s="42">
        <v>0</v>
      </c>
      <c r="AC76" s="42">
        <v>7.36</v>
      </c>
      <c r="AD76" s="42">
        <v>0</v>
      </c>
      <c r="AE76" s="42">
        <v>8</v>
      </c>
      <c r="AF76" s="42">
        <v>0</v>
      </c>
      <c r="AG76" s="42">
        <v>8.3699999999999992</v>
      </c>
      <c r="AH76" s="42">
        <v>0</v>
      </c>
      <c r="AI76" s="43">
        <v>1</v>
      </c>
      <c r="AJ76" s="120">
        <v>7.8125E-2</v>
      </c>
      <c r="AK76" s="143">
        <f t="shared" si="17"/>
        <v>1</v>
      </c>
      <c r="AL76" s="144">
        <f t="shared" ref="AL76:AL139" si="20">SUM(B76:D76,H76:J76,N76:P76,T76:V76)/120</f>
        <v>1</v>
      </c>
      <c r="AM76" s="137">
        <f t="shared" ref="AM76:AM139" si="21">((F76+L76+R76+X76+Z76)/(18+17+17+19+2)*3/4+(AA76+AC76+AE76+AG76)/(9+8+8+9)*1/4)+((G76+M76+S76+Y76)/(28+33+29+28)*3/4+(AB76+AD76+AF76+AH76)/(14+16+14+14)*1/4)*0.35/0.25</f>
        <v>0.88638597904915384</v>
      </c>
      <c r="AN76" s="138">
        <v>1</v>
      </c>
      <c r="AO76" s="177">
        <v>3.9599999999999995</v>
      </c>
      <c r="AP76" s="161">
        <f>AO76+0.5</f>
        <v>4.4599999999999991</v>
      </c>
      <c r="AQ76" s="162">
        <f t="shared" si="18"/>
        <v>92.839649476228843</v>
      </c>
      <c r="AR76" s="131">
        <f t="shared" si="19"/>
        <v>4</v>
      </c>
      <c r="AS76" s="179" t="s">
        <v>39</v>
      </c>
      <c r="AU76" s="149"/>
      <c r="AV76"/>
      <c r="AW76" s="150"/>
      <c r="AX76" s="150"/>
      <c r="BC76"/>
      <c r="BD76"/>
      <c r="BE76"/>
      <c r="BF76"/>
      <c r="BG76"/>
      <c r="BH76" s="116"/>
      <c r="BJ76" s="119"/>
      <c r="BK76" s="11"/>
      <c r="BL76" s="117"/>
      <c r="BQ76" s="124"/>
      <c r="FK76" s="73"/>
    </row>
    <row r="77" spans="1:182" s="11" customFormat="1">
      <c r="A77" s="69">
        <v>100565513</v>
      </c>
      <c r="B77" s="21">
        <v>9.2200000000000006</v>
      </c>
      <c r="C77" s="22">
        <v>10</v>
      </c>
      <c r="D77" s="22">
        <v>9.58</v>
      </c>
      <c r="E77" s="23">
        <f t="shared" si="15"/>
        <v>0.95999999999999985</v>
      </c>
      <c r="F77" s="24">
        <v>17</v>
      </c>
      <c r="G77" s="25">
        <v>0</v>
      </c>
      <c r="H77" s="31">
        <v>10</v>
      </c>
      <c r="I77" s="32">
        <v>10</v>
      </c>
      <c r="J77" s="32">
        <v>9.14</v>
      </c>
      <c r="K77" s="33">
        <f t="shared" si="16"/>
        <v>0.97133333333333338</v>
      </c>
      <c r="L77" s="34">
        <v>14.67</v>
      </c>
      <c r="M77" s="35">
        <v>0</v>
      </c>
      <c r="N77" s="78">
        <v>10</v>
      </c>
      <c r="O77" s="78">
        <v>10</v>
      </c>
      <c r="P77" s="78">
        <v>10</v>
      </c>
      <c r="Q77" s="79">
        <f t="shared" si="13"/>
        <v>1</v>
      </c>
      <c r="R77" s="90">
        <v>15.67</v>
      </c>
      <c r="S77" s="92">
        <v>0</v>
      </c>
      <c r="T77" s="94">
        <v>9.7799999999999994</v>
      </c>
      <c r="U77" s="94">
        <v>9</v>
      </c>
      <c r="V77" s="94">
        <v>9.6</v>
      </c>
      <c r="W77" s="95">
        <f t="shared" si="14"/>
        <v>0.94600000000000006</v>
      </c>
      <c r="X77" s="106">
        <v>16.78</v>
      </c>
      <c r="Y77" s="106">
        <v>0</v>
      </c>
      <c r="Z77" s="99">
        <v>2</v>
      </c>
      <c r="AA77" s="41">
        <v>6</v>
      </c>
      <c r="AB77" s="42">
        <v>0</v>
      </c>
      <c r="AC77" s="42">
        <v>7.91</v>
      </c>
      <c r="AD77" s="42">
        <v>0</v>
      </c>
      <c r="AE77" s="42">
        <v>7.9</v>
      </c>
      <c r="AF77" s="42">
        <v>0</v>
      </c>
      <c r="AG77" s="42">
        <v>8.51</v>
      </c>
      <c r="AH77" s="42">
        <v>0</v>
      </c>
      <c r="AI77" s="43">
        <v>1</v>
      </c>
      <c r="AJ77" s="120">
        <v>0</v>
      </c>
      <c r="AK77" s="143">
        <f t="shared" si="17"/>
        <v>1</v>
      </c>
      <c r="AL77" s="144">
        <f t="shared" si="20"/>
        <v>0.96933333333333327</v>
      </c>
      <c r="AM77" s="137">
        <f t="shared" si="21"/>
        <v>0.90225624496373891</v>
      </c>
      <c r="AN77" s="138">
        <v>0.75</v>
      </c>
      <c r="AO77" s="177">
        <v>4.0166666666666666</v>
      </c>
      <c r="AP77" s="160">
        <v>4.0166666666666666</v>
      </c>
      <c r="AQ77" s="162">
        <f t="shared" si="18"/>
        <v>86.883072790760139</v>
      </c>
      <c r="AR77" s="131">
        <f t="shared" si="19"/>
        <v>4</v>
      </c>
      <c r="AS77" s="178"/>
      <c r="AU77" s="149"/>
      <c r="AV77"/>
      <c r="AW77" s="150"/>
      <c r="AX77" s="150"/>
      <c r="AY77" s="75"/>
      <c r="BB77" s="152"/>
      <c r="BC77"/>
      <c r="BD77"/>
      <c r="BE77"/>
      <c r="BF77"/>
      <c r="BG77"/>
      <c r="BH77" s="116"/>
      <c r="BI77" s="75"/>
      <c r="BJ77" s="75"/>
      <c r="BK77"/>
      <c r="BL77" s="74"/>
      <c r="BM77" s="74"/>
      <c r="BN77" s="74"/>
      <c r="BO77" s="74"/>
      <c r="BP77" s="74"/>
      <c r="BQ77" s="124"/>
      <c r="BR77" s="74"/>
      <c r="BS77"/>
      <c r="BT77"/>
      <c r="BU77"/>
      <c r="BV77"/>
      <c r="BX77"/>
      <c r="BY77"/>
      <c r="BZ77"/>
      <c r="CA77"/>
      <c r="CE77"/>
      <c r="CF77"/>
      <c r="CG77"/>
      <c r="CH77"/>
      <c r="CI77"/>
      <c r="CM77"/>
      <c r="CN77"/>
      <c r="CO77"/>
      <c r="CP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 s="73"/>
      <c r="FL77"/>
      <c r="FM77"/>
      <c r="FN77"/>
      <c r="FP77"/>
      <c r="FQ77"/>
      <c r="FR77"/>
      <c r="FS77"/>
      <c r="FT77"/>
      <c r="FU77"/>
      <c r="FV77"/>
      <c r="FW77"/>
      <c r="FX77"/>
      <c r="FY77"/>
      <c r="FZ77"/>
    </row>
    <row r="78" spans="1:182">
      <c r="A78" s="69">
        <v>100566224</v>
      </c>
      <c r="B78" s="21">
        <v>9.7799999999999994</v>
      </c>
      <c r="C78" s="22">
        <v>10</v>
      </c>
      <c r="D78" s="22">
        <v>8.75</v>
      </c>
      <c r="E78" s="23">
        <f t="shared" si="15"/>
        <v>0.95100000000000007</v>
      </c>
      <c r="F78" s="24">
        <v>13.5</v>
      </c>
      <c r="G78" s="25">
        <v>0</v>
      </c>
      <c r="H78" s="31">
        <v>10</v>
      </c>
      <c r="I78" s="32">
        <v>9.3800000000000008</v>
      </c>
      <c r="J78" s="32">
        <v>9.42</v>
      </c>
      <c r="K78" s="33">
        <f t="shared" si="16"/>
        <v>0.96000000000000019</v>
      </c>
      <c r="L78" s="34">
        <v>9.33</v>
      </c>
      <c r="M78" s="35">
        <v>0</v>
      </c>
      <c r="N78" s="78">
        <v>10</v>
      </c>
      <c r="O78" s="78">
        <v>10</v>
      </c>
      <c r="P78" s="78">
        <v>10</v>
      </c>
      <c r="Q78" s="79">
        <f t="shared" si="13"/>
        <v>1</v>
      </c>
      <c r="R78" s="90">
        <v>12.67</v>
      </c>
      <c r="S78" s="92">
        <v>0</v>
      </c>
      <c r="T78" s="94">
        <v>9.81</v>
      </c>
      <c r="U78" s="94">
        <v>9.2899999999999991</v>
      </c>
      <c r="V78" s="94">
        <v>9.1</v>
      </c>
      <c r="W78" s="95">
        <f t="shared" si="14"/>
        <v>0.94000000000000006</v>
      </c>
      <c r="X78" s="106">
        <v>15.33</v>
      </c>
      <c r="Y78" s="106">
        <v>0</v>
      </c>
      <c r="Z78" s="99">
        <v>2</v>
      </c>
      <c r="AA78" s="41">
        <v>8.76</v>
      </c>
      <c r="AB78" s="42">
        <v>0</v>
      </c>
      <c r="AC78" s="42">
        <v>7.04</v>
      </c>
      <c r="AD78" s="42">
        <v>0</v>
      </c>
      <c r="AE78" s="42">
        <v>7.5</v>
      </c>
      <c r="AF78" s="42">
        <v>0</v>
      </c>
      <c r="AG78" s="42">
        <v>8.56</v>
      </c>
      <c r="AH78" s="42">
        <v>0</v>
      </c>
      <c r="AI78" s="43">
        <v>0.95833333333333337</v>
      </c>
      <c r="AJ78" s="120">
        <v>0.328125</v>
      </c>
      <c r="AK78" s="143">
        <f t="shared" si="17"/>
        <v>1</v>
      </c>
      <c r="AL78" s="144">
        <f t="shared" si="20"/>
        <v>0.96274999999999999</v>
      </c>
      <c r="AM78" s="137">
        <f t="shared" si="21"/>
        <v>0.77703867848509267</v>
      </c>
      <c r="AN78" s="138">
        <v>1</v>
      </c>
      <c r="AO78" s="177">
        <v>2.976666666666667</v>
      </c>
      <c r="AP78" s="161">
        <f>AO78+1</f>
        <v>3.976666666666667</v>
      </c>
      <c r="AQ78" s="162">
        <f t="shared" si="18"/>
        <v>85.866800295460649</v>
      </c>
      <c r="AR78" s="131">
        <f t="shared" si="19"/>
        <v>4</v>
      </c>
      <c r="AS78" s="179" t="s">
        <v>40</v>
      </c>
      <c r="AU78" s="149"/>
      <c r="AV78"/>
      <c r="AW78" s="150"/>
      <c r="AX78" s="150"/>
      <c r="BC78"/>
      <c r="BD78"/>
      <c r="BE78"/>
      <c r="BF78"/>
      <c r="BG78"/>
      <c r="BH78" s="116"/>
      <c r="BQ78" s="124"/>
      <c r="BR78" s="117"/>
      <c r="BS78" s="11"/>
      <c r="FK78" s="73"/>
    </row>
    <row r="79" spans="1:182">
      <c r="A79" s="69">
        <v>100573437</v>
      </c>
      <c r="B79" s="21">
        <v>10</v>
      </c>
      <c r="C79" s="22">
        <v>10</v>
      </c>
      <c r="D79" s="22">
        <v>8.75</v>
      </c>
      <c r="E79" s="23">
        <f t="shared" si="15"/>
        <v>0.95833333333333337</v>
      </c>
      <c r="F79" s="24">
        <v>14</v>
      </c>
      <c r="G79" s="25">
        <v>0</v>
      </c>
      <c r="H79" s="31">
        <v>10</v>
      </c>
      <c r="I79" s="32">
        <v>10</v>
      </c>
      <c r="J79" s="32">
        <v>9.4700000000000006</v>
      </c>
      <c r="K79" s="33">
        <f t="shared" si="16"/>
        <v>0.98233333333333328</v>
      </c>
      <c r="L79" s="34">
        <v>15.67</v>
      </c>
      <c r="M79" s="35">
        <v>0</v>
      </c>
      <c r="N79" s="78">
        <v>10</v>
      </c>
      <c r="O79" s="78">
        <v>10</v>
      </c>
      <c r="P79" s="78">
        <v>10</v>
      </c>
      <c r="Q79" s="79">
        <f t="shared" si="13"/>
        <v>1</v>
      </c>
      <c r="R79" s="90">
        <v>13.5</v>
      </c>
      <c r="S79" s="92">
        <v>0</v>
      </c>
      <c r="T79" s="94">
        <v>9.7799999999999994</v>
      </c>
      <c r="U79" s="94">
        <v>10</v>
      </c>
      <c r="V79" s="94">
        <v>9.8699999999999992</v>
      </c>
      <c r="W79" s="95">
        <f t="shared" si="14"/>
        <v>0.98833333333333329</v>
      </c>
      <c r="X79" s="106">
        <v>7.67</v>
      </c>
      <c r="Y79" s="106">
        <v>0</v>
      </c>
      <c r="Z79" s="99">
        <v>2</v>
      </c>
      <c r="AA79" s="41">
        <v>8.6300000000000008</v>
      </c>
      <c r="AB79" s="42">
        <v>0</v>
      </c>
      <c r="AC79" s="42">
        <v>7.74</v>
      </c>
      <c r="AD79" s="42">
        <v>0</v>
      </c>
      <c r="AE79" s="42">
        <v>7.41</v>
      </c>
      <c r="AF79" s="42">
        <v>0</v>
      </c>
      <c r="AG79" s="42">
        <v>7.77</v>
      </c>
      <c r="AH79" s="42">
        <v>0</v>
      </c>
      <c r="AI79" s="43">
        <v>0.91666666666666663</v>
      </c>
      <c r="AJ79" s="120">
        <v>0.46875</v>
      </c>
      <c r="AK79" s="143">
        <f t="shared" si="17"/>
        <v>1</v>
      </c>
      <c r="AL79" s="144">
        <f t="shared" si="20"/>
        <v>0.98225000000000007</v>
      </c>
      <c r="AM79" s="137">
        <f t="shared" si="21"/>
        <v>0.77486200644641423</v>
      </c>
      <c r="AN79" s="138">
        <v>1</v>
      </c>
      <c r="AO79" s="177">
        <v>3.7233333333333336</v>
      </c>
      <c r="AP79" s="161">
        <f>AO79+0.5</f>
        <v>4.2233333333333336</v>
      </c>
      <c r="AQ79" s="162">
        <f t="shared" si="18"/>
        <v>87.980716827827024</v>
      </c>
      <c r="AR79" s="131">
        <f t="shared" si="19"/>
        <v>4</v>
      </c>
      <c r="AS79" s="179" t="s">
        <v>39</v>
      </c>
      <c r="AU79" s="149"/>
      <c r="AV79"/>
      <c r="AW79" s="150"/>
      <c r="AX79" s="150"/>
      <c r="BC79"/>
      <c r="BH79" s="116"/>
      <c r="BQ79" s="124"/>
      <c r="FK79" s="73"/>
    </row>
    <row r="80" spans="1:182">
      <c r="A80" s="69">
        <v>100576191</v>
      </c>
      <c r="B80" s="21">
        <v>9.56</v>
      </c>
      <c r="C80" s="22">
        <v>10</v>
      </c>
      <c r="D80" s="22">
        <v>7.92</v>
      </c>
      <c r="E80" s="23">
        <f t="shared" si="15"/>
        <v>0.91600000000000015</v>
      </c>
      <c r="F80" s="24">
        <v>16.670000000000002</v>
      </c>
      <c r="G80" s="25">
        <v>0</v>
      </c>
      <c r="H80" s="31">
        <v>10</v>
      </c>
      <c r="I80" s="32">
        <v>10</v>
      </c>
      <c r="J80" s="32">
        <v>9.7200000000000006</v>
      </c>
      <c r="K80" s="33">
        <f t="shared" si="16"/>
        <v>0.99066666666666658</v>
      </c>
      <c r="L80" s="34">
        <v>14.67</v>
      </c>
      <c r="M80" s="35">
        <v>0</v>
      </c>
      <c r="N80" s="78">
        <v>10</v>
      </c>
      <c r="O80" s="78">
        <v>10</v>
      </c>
      <c r="P80" s="78">
        <v>10</v>
      </c>
      <c r="Q80" s="79">
        <f t="shared" si="13"/>
        <v>1</v>
      </c>
      <c r="R80" s="90">
        <v>16.329999999999998</v>
      </c>
      <c r="S80" s="92">
        <v>0</v>
      </c>
      <c r="T80" s="94">
        <v>10</v>
      </c>
      <c r="U80" s="94">
        <v>10</v>
      </c>
      <c r="V80" s="94">
        <v>10</v>
      </c>
      <c r="W80" s="95">
        <f t="shared" si="14"/>
        <v>1</v>
      </c>
      <c r="X80" s="106">
        <v>11.67</v>
      </c>
      <c r="Y80" s="106">
        <v>0</v>
      </c>
      <c r="Z80" s="99">
        <v>2</v>
      </c>
      <c r="AA80" s="41">
        <v>8.76</v>
      </c>
      <c r="AB80" s="42">
        <v>0</v>
      </c>
      <c r="AC80" s="42">
        <v>7.91</v>
      </c>
      <c r="AD80" s="42">
        <v>0</v>
      </c>
      <c r="AE80" s="42">
        <v>7.78</v>
      </c>
      <c r="AF80" s="42">
        <v>0</v>
      </c>
      <c r="AG80" s="42">
        <v>8.73</v>
      </c>
      <c r="AH80" s="42">
        <v>0</v>
      </c>
      <c r="AI80" s="43">
        <v>1</v>
      </c>
      <c r="AJ80" s="120">
        <v>0</v>
      </c>
      <c r="AK80" s="143">
        <f t="shared" si="17"/>
        <v>1</v>
      </c>
      <c r="AL80" s="144">
        <f t="shared" si="20"/>
        <v>0.97666666666666668</v>
      </c>
      <c r="AM80" s="137">
        <f t="shared" si="21"/>
        <v>0.87417606768734901</v>
      </c>
      <c r="AN80" s="138">
        <v>1</v>
      </c>
      <c r="AO80" s="177">
        <v>3.5266666666666664</v>
      </c>
      <c r="AP80" s="161">
        <f>AO80+1</f>
        <v>4.5266666666666664</v>
      </c>
      <c r="AQ80" s="162">
        <f t="shared" si="18"/>
        <v>92.834401692183718</v>
      </c>
      <c r="AR80" s="131">
        <f t="shared" si="19"/>
        <v>4</v>
      </c>
      <c r="AS80" s="179" t="s">
        <v>40</v>
      </c>
      <c r="AU80" s="149"/>
      <c r="AV80"/>
      <c r="AW80" s="150"/>
      <c r="AX80" s="150"/>
      <c r="BC80"/>
      <c r="BH80" s="116"/>
      <c r="BQ80" s="124"/>
      <c r="FK80" s="73"/>
    </row>
    <row r="81" spans="1:182">
      <c r="A81" s="69">
        <v>100580569</v>
      </c>
      <c r="B81" s="21">
        <v>10</v>
      </c>
      <c r="C81" s="22" t="s">
        <v>0</v>
      </c>
      <c r="D81" s="22" t="s">
        <v>0</v>
      </c>
      <c r="E81" s="23">
        <f t="shared" si="15"/>
        <v>0.33333333333333331</v>
      </c>
      <c r="F81" s="24">
        <v>14.67</v>
      </c>
      <c r="G81" s="25">
        <v>0</v>
      </c>
      <c r="H81" s="31">
        <v>10</v>
      </c>
      <c r="I81" s="32">
        <v>10</v>
      </c>
      <c r="J81" s="32">
        <v>9.42</v>
      </c>
      <c r="K81" s="33">
        <f t="shared" si="16"/>
        <v>0.98066666666666669</v>
      </c>
      <c r="L81" s="34">
        <v>14.33</v>
      </c>
      <c r="M81" s="35">
        <v>0</v>
      </c>
      <c r="N81" s="78">
        <v>10</v>
      </c>
      <c r="O81" s="78">
        <v>10</v>
      </c>
      <c r="P81" s="78">
        <v>9.39</v>
      </c>
      <c r="Q81" s="79">
        <f t="shared" si="13"/>
        <v>0.97966666666666669</v>
      </c>
      <c r="R81" s="90">
        <v>15</v>
      </c>
      <c r="S81" s="92">
        <v>0</v>
      </c>
      <c r="T81" s="94">
        <v>10</v>
      </c>
      <c r="U81" s="94">
        <v>10</v>
      </c>
      <c r="V81" s="94">
        <v>10</v>
      </c>
      <c r="W81" s="95">
        <f t="shared" si="14"/>
        <v>1</v>
      </c>
      <c r="X81" s="106">
        <v>15.78</v>
      </c>
      <c r="Y81" s="106">
        <v>0</v>
      </c>
      <c r="Z81" s="99">
        <v>2</v>
      </c>
      <c r="AA81" s="41">
        <v>8.65</v>
      </c>
      <c r="AB81" s="42">
        <v>0</v>
      </c>
      <c r="AC81" s="42">
        <v>7.66</v>
      </c>
      <c r="AD81" s="42">
        <v>0</v>
      </c>
      <c r="AE81" s="42">
        <v>7.69</v>
      </c>
      <c r="AF81" s="42">
        <v>0</v>
      </c>
      <c r="AG81" s="42">
        <v>8.01</v>
      </c>
      <c r="AH81" s="42">
        <v>0</v>
      </c>
      <c r="AI81" s="43">
        <v>1</v>
      </c>
      <c r="AJ81" s="120">
        <v>0.265625</v>
      </c>
      <c r="AK81" s="143">
        <f t="shared" si="17"/>
        <v>1</v>
      </c>
      <c r="AL81" s="144">
        <f t="shared" si="20"/>
        <v>0.82341666666666669</v>
      </c>
      <c r="AM81" s="137">
        <f t="shared" si="21"/>
        <v>0.87009367445608388</v>
      </c>
      <c r="AN81" s="138">
        <v>1</v>
      </c>
      <c r="AO81" s="177">
        <v>4.543333333333333</v>
      </c>
      <c r="AP81" s="160">
        <v>4.543333333333333</v>
      </c>
      <c r="AQ81" s="162">
        <f t="shared" si="18"/>
        <v>91.333175194735432</v>
      </c>
      <c r="AR81" s="131">
        <f t="shared" si="19"/>
        <v>4</v>
      </c>
      <c r="AS81" s="178"/>
      <c r="AU81" s="149"/>
      <c r="AV81"/>
      <c r="AW81" s="150"/>
      <c r="AX81" s="150"/>
      <c r="BC81"/>
      <c r="BD81"/>
      <c r="BE81"/>
      <c r="BF81"/>
      <c r="BG81"/>
      <c r="BH81" s="116"/>
      <c r="BQ81" s="124"/>
      <c r="FK81" s="73"/>
    </row>
    <row r="82" spans="1:182" s="11" customFormat="1">
      <c r="A82" s="69">
        <v>100594539</v>
      </c>
      <c r="B82" s="21">
        <v>10</v>
      </c>
      <c r="C82" s="22">
        <v>10</v>
      </c>
      <c r="D82" s="22">
        <v>10</v>
      </c>
      <c r="E82" s="23">
        <f t="shared" si="15"/>
        <v>1</v>
      </c>
      <c r="F82" s="24">
        <v>14</v>
      </c>
      <c r="G82" s="25">
        <v>0</v>
      </c>
      <c r="H82" s="31">
        <v>10</v>
      </c>
      <c r="I82" s="32">
        <v>10</v>
      </c>
      <c r="J82" s="32">
        <v>10</v>
      </c>
      <c r="K82" s="33">
        <f t="shared" si="16"/>
        <v>1</v>
      </c>
      <c r="L82" s="34">
        <v>14.67</v>
      </c>
      <c r="M82" s="35">
        <v>0</v>
      </c>
      <c r="N82" s="78">
        <v>10</v>
      </c>
      <c r="O82" s="78">
        <v>10</v>
      </c>
      <c r="P82" s="78">
        <v>10</v>
      </c>
      <c r="Q82" s="79">
        <f t="shared" si="13"/>
        <v>1</v>
      </c>
      <c r="R82" s="90">
        <v>14.67</v>
      </c>
      <c r="S82" s="92">
        <v>0</v>
      </c>
      <c r="T82" s="94">
        <v>10</v>
      </c>
      <c r="U82" s="94">
        <v>10</v>
      </c>
      <c r="V82" s="94">
        <v>10</v>
      </c>
      <c r="W82" s="95">
        <f t="shared" si="14"/>
        <v>1</v>
      </c>
      <c r="X82" s="106">
        <v>17.329999999999998</v>
      </c>
      <c r="Y82" s="106">
        <v>0</v>
      </c>
      <c r="Z82" s="99">
        <v>2</v>
      </c>
      <c r="AA82" s="41">
        <v>8.65</v>
      </c>
      <c r="AB82" s="42">
        <v>0</v>
      </c>
      <c r="AC82" s="42">
        <v>8</v>
      </c>
      <c r="AD82" s="42">
        <v>0</v>
      </c>
      <c r="AE82" s="42">
        <v>7.61</v>
      </c>
      <c r="AF82" s="42">
        <v>0</v>
      </c>
      <c r="AG82" s="42">
        <v>9</v>
      </c>
      <c r="AH82" s="42">
        <v>0</v>
      </c>
      <c r="AI82" s="43">
        <v>1</v>
      </c>
      <c r="AJ82" s="120">
        <v>7.8125E-2</v>
      </c>
      <c r="AK82" s="143">
        <f t="shared" si="17"/>
        <v>1</v>
      </c>
      <c r="AL82" s="144">
        <f t="shared" si="20"/>
        <v>1</v>
      </c>
      <c r="AM82" s="137">
        <f t="shared" si="21"/>
        <v>0.88842868654311036</v>
      </c>
      <c r="AN82" s="138">
        <v>1</v>
      </c>
      <c r="AO82" s="177">
        <v>4.4333333333333336</v>
      </c>
      <c r="AP82" s="160">
        <v>4.4333333333333336</v>
      </c>
      <c r="AQ82" s="162">
        <f t="shared" si="18"/>
        <v>92.677383830244423</v>
      </c>
      <c r="AR82" s="131">
        <f t="shared" si="19"/>
        <v>4</v>
      </c>
      <c r="AS82" s="178"/>
      <c r="AU82" s="149"/>
      <c r="AV82"/>
      <c r="AW82" s="150"/>
      <c r="AX82" s="150"/>
      <c r="AY82" s="75"/>
      <c r="BB82" s="152"/>
      <c r="BC82"/>
      <c r="BD82"/>
      <c r="BE82"/>
      <c r="BF82"/>
      <c r="BG82"/>
      <c r="BH82" s="116"/>
      <c r="BI82" s="75"/>
      <c r="BJ82" s="75"/>
      <c r="BK82"/>
      <c r="BL82" s="74"/>
      <c r="BM82" s="74"/>
      <c r="BN82" s="74"/>
      <c r="BO82" s="74"/>
      <c r="BP82" s="74"/>
      <c r="BQ82" s="124"/>
      <c r="BR82" s="74"/>
      <c r="BS82"/>
      <c r="BT82"/>
      <c r="BU82"/>
      <c r="BV82"/>
      <c r="BX82"/>
      <c r="BY82"/>
      <c r="BZ82"/>
      <c r="CA82"/>
      <c r="CE82"/>
      <c r="CF82"/>
      <c r="CG82"/>
      <c r="CH82"/>
      <c r="CI82"/>
      <c r="CM82"/>
      <c r="CN82"/>
      <c r="CO82"/>
      <c r="CP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 s="73"/>
      <c r="FL82"/>
      <c r="FM82"/>
      <c r="FN82"/>
      <c r="FP82"/>
      <c r="FQ82"/>
      <c r="FR82"/>
      <c r="FS82"/>
      <c r="FT82"/>
      <c r="FU82"/>
      <c r="FV82"/>
      <c r="FW82"/>
      <c r="FX82"/>
      <c r="FY82"/>
      <c r="FZ82"/>
    </row>
    <row r="83" spans="1:182">
      <c r="A83" s="69">
        <v>100627846</v>
      </c>
      <c r="B83" s="21">
        <v>9.89</v>
      </c>
      <c r="C83" s="22">
        <v>10</v>
      </c>
      <c r="D83" s="22">
        <v>7.5</v>
      </c>
      <c r="E83" s="23">
        <f t="shared" si="15"/>
        <v>0.91300000000000003</v>
      </c>
      <c r="F83" s="24">
        <v>13</v>
      </c>
      <c r="G83" s="25">
        <v>0</v>
      </c>
      <c r="H83" s="31">
        <v>10</v>
      </c>
      <c r="I83" s="32">
        <v>7.81</v>
      </c>
      <c r="J83" s="32">
        <v>8.59</v>
      </c>
      <c r="K83" s="33">
        <f t="shared" si="16"/>
        <v>0.88</v>
      </c>
      <c r="L83" s="34">
        <v>13.67</v>
      </c>
      <c r="M83" s="35">
        <v>0</v>
      </c>
      <c r="N83" s="78">
        <v>10</v>
      </c>
      <c r="O83" s="78">
        <v>10</v>
      </c>
      <c r="P83" s="78">
        <v>9.09</v>
      </c>
      <c r="Q83" s="79">
        <f t="shared" si="13"/>
        <v>0.96966666666666668</v>
      </c>
      <c r="R83" s="90">
        <v>12.22</v>
      </c>
      <c r="S83" s="92">
        <v>0</v>
      </c>
      <c r="T83" s="94">
        <v>10</v>
      </c>
      <c r="U83" s="94">
        <v>10</v>
      </c>
      <c r="V83" s="94">
        <v>10</v>
      </c>
      <c r="W83" s="95">
        <f t="shared" si="14"/>
        <v>1</v>
      </c>
      <c r="X83" s="106">
        <v>14.22</v>
      </c>
      <c r="Y83" s="106">
        <v>0</v>
      </c>
      <c r="Z83" s="99">
        <v>2</v>
      </c>
      <c r="AA83" s="41">
        <v>8.2200000000000006</v>
      </c>
      <c r="AB83" s="42">
        <v>0</v>
      </c>
      <c r="AC83" s="42">
        <v>7.89</v>
      </c>
      <c r="AD83" s="42">
        <v>0</v>
      </c>
      <c r="AE83" s="42">
        <v>7.7</v>
      </c>
      <c r="AF83" s="42">
        <v>0</v>
      </c>
      <c r="AG83" s="42">
        <v>8.4499999999999993</v>
      </c>
      <c r="AH83" s="42">
        <v>0</v>
      </c>
      <c r="AI83" s="43">
        <v>0.91666666666666663</v>
      </c>
      <c r="AJ83" s="120">
        <v>0.40625</v>
      </c>
      <c r="AK83" s="143">
        <f t="shared" si="17"/>
        <v>1</v>
      </c>
      <c r="AL83" s="144">
        <f t="shared" si="20"/>
        <v>0.94066666666666676</v>
      </c>
      <c r="AM83" s="137">
        <f t="shared" si="21"/>
        <v>0.8034045124899275</v>
      </c>
      <c r="AN83" s="138">
        <v>1</v>
      </c>
      <c r="AO83" s="177">
        <v>4.1366666666666667</v>
      </c>
      <c r="AP83" s="160">
        <v>4.1366666666666667</v>
      </c>
      <c r="AQ83" s="162">
        <f t="shared" si="18"/>
        <v>87.585112812248184</v>
      </c>
      <c r="AR83" s="131">
        <f t="shared" si="19"/>
        <v>4</v>
      </c>
      <c r="AS83" s="178"/>
      <c r="AU83" s="149"/>
      <c r="AV83"/>
      <c r="AW83" s="150"/>
      <c r="AX83" s="150"/>
      <c r="BC83"/>
      <c r="BD83"/>
      <c r="BE83"/>
      <c r="BF83"/>
      <c r="BG83"/>
      <c r="BH83" s="116"/>
      <c r="BQ83" s="124"/>
      <c r="BR83" s="117"/>
      <c r="BS83" s="11"/>
      <c r="FK83" s="73"/>
    </row>
    <row r="84" spans="1:182">
      <c r="A84" s="69">
        <v>100629158</v>
      </c>
      <c r="B84" s="21">
        <v>10</v>
      </c>
      <c r="C84" s="22">
        <v>10</v>
      </c>
      <c r="D84" s="22">
        <v>10</v>
      </c>
      <c r="E84" s="23">
        <f t="shared" si="15"/>
        <v>1</v>
      </c>
      <c r="F84" s="24">
        <v>13.89</v>
      </c>
      <c r="G84" s="25">
        <v>0</v>
      </c>
      <c r="H84" s="31">
        <v>10</v>
      </c>
      <c r="I84" s="32">
        <v>10</v>
      </c>
      <c r="J84" s="32">
        <v>10</v>
      </c>
      <c r="K84" s="33">
        <f t="shared" si="16"/>
        <v>1</v>
      </c>
      <c r="L84" s="34">
        <v>14.33</v>
      </c>
      <c r="M84" s="35">
        <v>0</v>
      </c>
      <c r="N84" s="78">
        <v>10</v>
      </c>
      <c r="O84" s="78">
        <v>10</v>
      </c>
      <c r="P84" s="78">
        <v>10</v>
      </c>
      <c r="Q84" s="79">
        <f t="shared" si="13"/>
        <v>1</v>
      </c>
      <c r="R84" s="90">
        <v>14.33</v>
      </c>
      <c r="S84" s="92">
        <v>0</v>
      </c>
      <c r="T84" s="94">
        <v>10</v>
      </c>
      <c r="U84" s="94">
        <v>10</v>
      </c>
      <c r="V84" s="94">
        <v>10</v>
      </c>
      <c r="W84" s="95">
        <f t="shared" si="14"/>
        <v>1</v>
      </c>
      <c r="X84" s="106">
        <v>18.329999999999998</v>
      </c>
      <c r="Y84" s="106">
        <v>0</v>
      </c>
      <c r="Z84" s="99">
        <v>2</v>
      </c>
      <c r="AA84" s="41">
        <v>7.46</v>
      </c>
      <c r="AB84" s="42">
        <v>0</v>
      </c>
      <c r="AC84" s="42">
        <v>7.52</v>
      </c>
      <c r="AD84" s="42">
        <v>0</v>
      </c>
      <c r="AE84" s="42">
        <v>7.9</v>
      </c>
      <c r="AF84" s="42">
        <v>0</v>
      </c>
      <c r="AG84" s="42">
        <v>7.1</v>
      </c>
      <c r="AH84" s="42">
        <v>0</v>
      </c>
      <c r="AI84" s="43">
        <v>0.95833333333333337</v>
      </c>
      <c r="AJ84" s="120">
        <v>0.234375</v>
      </c>
      <c r="AK84" s="143">
        <f t="shared" si="17"/>
        <v>1</v>
      </c>
      <c r="AL84" s="144">
        <f t="shared" si="20"/>
        <v>1</v>
      </c>
      <c r="AM84" s="137">
        <f t="shared" si="21"/>
        <v>0.86646857373086217</v>
      </c>
      <c r="AN84" s="138">
        <v>1</v>
      </c>
      <c r="AO84" s="177">
        <v>3.9433333333333329</v>
      </c>
      <c r="AP84" s="161">
        <f>AO84+0.5</f>
        <v>4.4433333333333334</v>
      </c>
      <c r="AQ84" s="162">
        <f t="shared" si="18"/>
        <v>92.208381009938222</v>
      </c>
      <c r="AR84" s="131">
        <f t="shared" si="19"/>
        <v>4</v>
      </c>
      <c r="AS84" s="179" t="s">
        <v>39</v>
      </c>
      <c r="AU84" s="149"/>
      <c r="AV84"/>
      <c r="AW84" s="150"/>
      <c r="AX84" s="150"/>
      <c r="BC84"/>
      <c r="BD84"/>
      <c r="BE84"/>
      <c r="BF84"/>
      <c r="BG84"/>
      <c r="BH84" s="116"/>
      <c r="BQ84" s="124"/>
      <c r="FK84" s="73"/>
    </row>
    <row r="85" spans="1:182">
      <c r="A85" s="69">
        <v>100639960</v>
      </c>
      <c r="B85" s="21">
        <v>10</v>
      </c>
      <c r="C85" s="22">
        <v>10</v>
      </c>
      <c r="D85" s="22">
        <v>10</v>
      </c>
      <c r="E85" s="23">
        <f t="shared" si="15"/>
        <v>1</v>
      </c>
      <c r="F85" s="24">
        <v>17</v>
      </c>
      <c r="G85" s="25">
        <v>0</v>
      </c>
      <c r="H85" s="31">
        <v>10</v>
      </c>
      <c r="I85" s="32">
        <v>10</v>
      </c>
      <c r="J85" s="32">
        <v>10</v>
      </c>
      <c r="K85" s="33">
        <f t="shared" si="16"/>
        <v>1</v>
      </c>
      <c r="L85" s="34">
        <v>0</v>
      </c>
      <c r="M85" s="35">
        <v>31.56</v>
      </c>
      <c r="N85" s="78">
        <v>10</v>
      </c>
      <c r="O85" s="78">
        <v>10</v>
      </c>
      <c r="P85" s="78">
        <v>10</v>
      </c>
      <c r="Q85" s="79">
        <f t="shared" si="13"/>
        <v>1</v>
      </c>
      <c r="R85" s="90">
        <v>12.33</v>
      </c>
      <c r="S85" s="92">
        <v>0</v>
      </c>
      <c r="T85" s="94">
        <v>8.6999999999999993</v>
      </c>
      <c r="U85" s="94">
        <v>8.7100000000000009</v>
      </c>
      <c r="V85" s="94">
        <v>9.9</v>
      </c>
      <c r="W85" s="95">
        <f t="shared" si="14"/>
        <v>0.91033333333333344</v>
      </c>
      <c r="X85" s="106">
        <v>16.670000000000002</v>
      </c>
      <c r="Y85" s="106">
        <v>0</v>
      </c>
      <c r="Z85" s="99">
        <v>2</v>
      </c>
      <c r="AA85" s="41">
        <v>8.3800000000000008</v>
      </c>
      <c r="AB85" s="42">
        <v>0</v>
      </c>
      <c r="AC85" s="42">
        <v>0</v>
      </c>
      <c r="AD85" s="42">
        <v>13.82</v>
      </c>
      <c r="AE85" s="42">
        <v>7.9</v>
      </c>
      <c r="AF85" s="42">
        <v>0</v>
      </c>
      <c r="AG85" s="42">
        <v>8.81</v>
      </c>
      <c r="AH85" s="42">
        <v>0</v>
      </c>
      <c r="AI85" s="43">
        <v>0.95833333333333337</v>
      </c>
      <c r="AJ85" s="120">
        <v>3.125E-2</v>
      </c>
      <c r="AK85" s="143">
        <f t="shared" si="17"/>
        <v>0.96875</v>
      </c>
      <c r="AL85" s="144">
        <f t="shared" si="20"/>
        <v>0.97758333333333336</v>
      </c>
      <c r="AM85" s="137">
        <f t="shared" si="21"/>
        <v>1.0418630392478681</v>
      </c>
      <c r="AN85" s="138">
        <v>0.75</v>
      </c>
      <c r="AO85" s="177">
        <v>4.58</v>
      </c>
      <c r="AP85" s="160">
        <v>4.58</v>
      </c>
      <c r="AQ85" s="162">
        <f t="shared" si="18"/>
        <v>94.493659314530035</v>
      </c>
      <c r="AR85" s="131">
        <f t="shared" si="19"/>
        <v>4</v>
      </c>
      <c r="AS85" s="178"/>
      <c r="AU85" s="149"/>
      <c r="AV85"/>
      <c r="AW85" s="150"/>
      <c r="AX85" s="150"/>
      <c r="BC85"/>
      <c r="BD85"/>
      <c r="BE85"/>
      <c r="BF85"/>
      <c r="BG85"/>
      <c r="BH85" s="116"/>
      <c r="BQ85" s="124"/>
      <c r="FK85" s="73"/>
    </row>
    <row r="86" spans="1:182">
      <c r="A86" s="69">
        <v>100667152</v>
      </c>
      <c r="B86" s="21">
        <v>10</v>
      </c>
      <c r="C86" s="22">
        <v>10</v>
      </c>
      <c r="D86" s="22">
        <v>10</v>
      </c>
      <c r="E86" s="23">
        <f t="shared" si="15"/>
        <v>1</v>
      </c>
      <c r="F86" s="24">
        <v>16.329999999999998</v>
      </c>
      <c r="G86" s="25">
        <v>0</v>
      </c>
      <c r="H86" s="31">
        <v>10</v>
      </c>
      <c r="I86" s="32">
        <v>10</v>
      </c>
      <c r="J86" s="32">
        <v>9.42</v>
      </c>
      <c r="K86" s="33">
        <f t="shared" si="16"/>
        <v>0.98066666666666669</v>
      </c>
      <c r="L86" s="34">
        <v>14.33</v>
      </c>
      <c r="M86" s="35">
        <v>0</v>
      </c>
      <c r="N86" s="78">
        <v>10</v>
      </c>
      <c r="O86" s="78">
        <v>10</v>
      </c>
      <c r="P86" s="78">
        <v>10</v>
      </c>
      <c r="Q86" s="79">
        <f t="shared" si="13"/>
        <v>1</v>
      </c>
      <c r="R86" s="90">
        <v>14.67</v>
      </c>
      <c r="S86" s="92">
        <v>0</v>
      </c>
      <c r="T86" s="94">
        <v>7.38</v>
      </c>
      <c r="U86" s="94">
        <v>8.7100000000000009</v>
      </c>
      <c r="V86" s="94">
        <v>10</v>
      </c>
      <c r="W86" s="95">
        <f t="shared" si="14"/>
        <v>0.8696666666666667</v>
      </c>
      <c r="X86" s="106">
        <v>0</v>
      </c>
      <c r="Y86" s="106">
        <v>26.67</v>
      </c>
      <c r="Z86" s="99"/>
      <c r="AA86" s="41">
        <v>8.4600000000000009</v>
      </c>
      <c r="AB86" s="42">
        <v>0</v>
      </c>
      <c r="AC86" s="42">
        <v>7.63</v>
      </c>
      <c r="AD86" s="42">
        <v>0</v>
      </c>
      <c r="AE86" s="42">
        <v>7.83</v>
      </c>
      <c r="AF86" s="42">
        <v>0</v>
      </c>
      <c r="AG86" s="42">
        <v>0</v>
      </c>
      <c r="AH86" s="42">
        <v>13.63</v>
      </c>
      <c r="AI86" s="43">
        <v>0.875</v>
      </c>
      <c r="AJ86" s="120">
        <v>0.109375</v>
      </c>
      <c r="AK86" s="143">
        <f t="shared" si="17"/>
        <v>0.91145833333333337</v>
      </c>
      <c r="AL86" s="144">
        <f t="shared" si="20"/>
        <v>0.96258333333333324</v>
      </c>
      <c r="AM86" s="137">
        <f t="shared" si="21"/>
        <v>0.9611693276335378</v>
      </c>
      <c r="AN86" s="138">
        <v>1</v>
      </c>
      <c r="AO86" s="177">
        <v>3.69</v>
      </c>
      <c r="AP86" s="161">
        <f>AO86+0.5</f>
        <v>4.1899999999999995</v>
      </c>
      <c r="AQ86" s="162">
        <f t="shared" si="18"/>
        <v>90.846941524171768</v>
      </c>
      <c r="AR86" s="131">
        <f t="shared" si="19"/>
        <v>4</v>
      </c>
      <c r="AS86" s="179" t="s">
        <v>39</v>
      </c>
      <c r="AU86" s="149"/>
      <c r="AV86"/>
      <c r="AW86" s="150"/>
      <c r="AX86" s="150"/>
      <c r="BC86"/>
      <c r="BD86"/>
      <c r="BE86"/>
      <c r="BF86"/>
      <c r="BG86"/>
      <c r="BH86" s="116"/>
      <c r="BQ86" s="124"/>
      <c r="FK86" s="73"/>
    </row>
    <row r="87" spans="1:182">
      <c r="A87" s="69">
        <v>100699845</v>
      </c>
      <c r="B87" s="21">
        <v>10</v>
      </c>
      <c r="C87" s="22">
        <v>10</v>
      </c>
      <c r="D87" s="22">
        <v>10</v>
      </c>
      <c r="E87" s="23">
        <f t="shared" si="15"/>
        <v>1</v>
      </c>
      <c r="F87" s="24">
        <v>11.67</v>
      </c>
      <c r="G87" s="25">
        <v>0</v>
      </c>
      <c r="H87" s="31">
        <v>10</v>
      </c>
      <c r="I87" s="32">
        <v>10</v>
      </c>
      <c r="J87" s="32">
        <v>10</v>
      </c>
      <c r="K87" s="33">
        <f t="shared" si="16"/>
        <v>1</v>
      </c>
      <c r="L87" s="34">
        <v>15.67</v>
      </c>
      <c r="M87" s="35">
        <v>0</v>
      </c>
      <c r="N87" s="78">
        <v>10</v>
      </c>
      <c r="O87" s="78">
        <v>10</v>
      </c>
      <c r="P87" s="78">
        <v>10</v>
      </c>
      <c r="Q87" s="79">
        <f t="shared" si="13"/>
        <v>1</v>
      </c>
      <c r="R87" s="90">
        <v>15</v>
      </c>
      <c r="S87" s="92">
        <v>0</v>
      </c>
      <c r="T87" s="94">
        <v>10</v>
      </c>
      <c r="U87" s="94">
        <v>10</v>
      </c>
      <c r="V87" s="94">
        <v>10</v>
      </c>
      <c r="W87" s="95">
        <f t="shared" si="14"/>
        <v>1</v>
      </c>
      <c r="X87" s="106">
        <v>13</v>
      </c>
      <c r="Y87" s="106">
        <v>0</v>
      </c>
      <c r="Z87" s="99">
        <v>2</v>
      </c>
      <c r="AA87" s="41">
        <v>8.84</v>
      </c>
      <c r="AB87" s="42">
        <v>0</v>
      </c>
      <c r="AC87" s="42">
        <v>7.69</v>
      </c>
      <c r="AD87" s="42">
        <v>0</v>
      </c>
      <c r="AE87" s="42">
        <v>0</v>
      </c>
      <c r="AF87" s="42">
        <v>0</v>
      </c>
      <c r="AG87" s="42">
        <v>8.81</v>
      </c>
      <c r="AH87" s="42">
        <v>0</v>
      </c>
      <c r="AI87" s="43">
        <v>0.875</v>
      </c>
      <c r="AJ87" s="120">
        <v>0.75</v>
      </c>
      <c r="AK87" s="143">
        <f t="shared" si="17"/>
        <v>1</v>
      </c>
      <c r="AL87" s="144">
        <f t="shared" si="20"/>
        <v>1</v>
      </c>
      <c r="AM87" s="137">
        <f t="shared" si="21"/>
        <v>0.77543311845286067</v>
      </c>
      <c r="AN87" s="138">
        <v>0.75</v>
      </c>
      <c r="AO87" s="177">
        <v>3.8599999999999994</v>
      </c>
      <c r="AP87" s="160">
        <v>3.8599999999999994</v>
      </c>
      <c r="AQ87" s="162">
        <f t="shared" si="18"/>
        <v>82.76582796132152</v>
      </c>
      <c r="AR87" s="131">
        <f t="shared" si="19"/>
        <v>3</v>
      </c>
      <c r="AS87" s="178"/>
      <c r="AU87" s="149"/>
      <c r="AV87"/>
      <c r="AW87" s="150"/>
      <c r="AX87" s="150"/>
      <c r="BC87"/>
      <c r="BD87"/>
      <c r="BE87"/>
      <c r="BF87"/>
      <c r="BG87"/>
      <c r="BH87" s="116"/>
      <c r="BQ87" s="124"/>
      <c r="FK87" s="73"/>
    </row>
    <row r="88" spans="1:182">
      <c r="A88" s="69">
        <v>100700970</v>
      </c>
      <c r="B88" s="21">
        <v>10</v>
      </c>
      <c r="C88" s="22">
        <v>10</v>
      </c>
      <c r="D88" s="22">
        <v>10</v>
      </c>
      <c r="E88" s="23">
        <f t="shared" si="15"/>
        <v>1</v>
      </c>
      <c r="F88" s="24">
        <v>16.670000000000002</v>
      </c>
      <c r="G88" s="25">
        <v>0</v>
      </c>
      <c r="H88" s="31">
        <v>10</v>
      </c>
      <c r="I88" s="32">
        <v>10</v>
      </c>
      <c r="J88" s="32">
        <v>10</v>
      </c>
      <c r="K88" s="33">
        <f t="shared" si="16"/>
        <v>1</v>
      </c>
      <c r="L88" s="34">
        <v>16.329999999999998</v>
      </c>
      <c r="M88" s="35">
        <v>0</v>
      </c>
      <c r="N88" s="78">
        <v>10</v>
      </c>
      <c r="O88" s="78">
        <v>10</v>
      </c>
      <c r="P88" s="78">
        <v>10</v>
      </c>
      <c r="Q88" s="79">
        <f t="shared" ref="Q88:Q119" si="22">SUM(N88:P88)/30</f>
        <v>1</v>
      </c>
      <c r="R88" s="90">
        <v>8</v>
      </c>
      <c r="S88" s="92">
        <v>0</v>
      </c>
      <c r="T88" s="94">
        <v>10</v>
      </c>
      <c r="U88" s="94">
        <v>10</v>
      </c>
      <c r="V88" s="94">
        <v>10</v>
      </c>
      <c r="W88" s="95">
        <f t="shared" ref="W88:W119" si="23">SUM(T88:V88)/30</f>
        <v>1</v>
      </c>
      <c r="X88" s="106">
        <v>18.329999999999998</v>
      </c>
      <c r="Y88" s="106">
        <v>18</v>
      </c>
      <c r="Z88" s="99"/>
      <c r="AA88" s="41">
        <v>7.69</v>
      </c>
      <c r="AB88" s="42">
        <v>0</v>
      </c>
      <c r="AC88" s="42">
        <v>7.37</v>
      </c>
      <c r="AD88" s="42">
        <v>0</v>
      </c>
      <c r="AE88" s="42">
        <v>0</v>
      </c>
      <c r="AF88" s="42">
        <v>0</v>
      </c>
      <c r="AG88" s="42">
        <v>8.44</v>
      </c>
      <c r="AH88" s="42">
        <v>14</v>
      </c>
      <c r="AI88" s="43">
        <v>1</v>
      </c>
      <c r="AJ88" s="120">
        <v>0.9375</v>
      </c>
      <c r="AK88" s="143">
        <f t="shared" si="17"/>
        <v>1</v>
      </c>
      <c r="AL88" s="144">
        <f t="shared" si="20"/>
        <v>1</v>
      </c>
      <c r="AM88" s="137">
        <f t="shared" si="21"/>
        <v>1.0270011623137203</v>
      </c>
      <c r="AN88" s="138">
        <v>1</v>
      </c>
      <c r="AO88" s="177">
        <v>4.87</v>
      </c>
      <c r="AP88" s="160">
        <v>4.87</v>
      </c>
      <c r="AQ88" s="162">
        <f t="shared" si="18"/>
        <v>99.635029057843013</v>
      </c>
      <c r="AR88" s="131">
        <f t="shared" si="19"/>
        <v>5</v>
      </c>
      <c r="AS88" s="178"/>
      <c r="AU88" s="149"/>
      <c r="AV88"/>
      <c r="AW88" s="150"/>
      <c r="AX88" s="150"/>
      <c r="BC88"/>
      <c r="BD88"/>
      <c r="BE88"/>
      <c r="BF88"/>
      <c r="BG88"/>
      <c r="BH88" s="116"/>
      <c r="BQ88" s="124"/>
      <c r="FK88" s="73"/>
    </row>
    <row r="89" spans="1:182">
      <c r="A89" s="69">
        <v>100701924</v>
      </c>
      <c r="B89" s="21">
        <v>10</v>
      </c>
      <c r="C89" s="22">
        <v>10</v>
      </c>
      <c r="D89" s="22">
        <v>10</v>
      </c>
      <c r="E89" s="23">
        <f t="shared" si="15"/>
        <v>1</v>
      </c>
      <c r="F89" s="24">
        <v>0</v>
      </c>
      <c r="G89" s="25">
        <v>0</v>
      </c>
      <c r="H89" s="31">
        <v>10</v>
      </c>
      <c r="I89" s="32">
        <v>10</v>
      </c>
      <c r="J89" s="32">
        <v>10</v>
      </c>
      <c r="K89" s="33">
        <f t="shared" si="16"/>
        <v>1</v>
      </c>
      <c r="L89" s="34">
        <v>0</v>
      </c>
      <c r="M89" s="35">
        <v>27.67</v>
      </c>
      <c r="N89" s="78">
        <v>10</v>
      </c>
      <c r="O89" s="78">
        <v>10</v>
      </c>
      <c r="P89" s="78">
        <v>10</v>
      </c>
      <c r="Q89" s="79">
        <f t="shared" si="22"/>
        <v>1</v>
      </c>
      <c r="R89" s="90">
        <v>0</v>
      </c>
      <c r="S89" s="92">
        <v>26.67</v>
      </c>
      <c r="T89" s="94">
        <v>10</v>
      </c>
      <c r="U89" s="94">
        <v>10</v>
      </c>
      <c r="V89" s="94">
        <v>10</v>
      </c>
      <c r="W89" s="95">
        <f t="shared" si="23"/>
        <v>1</v>
      </c>
      <c r="X89" s="106">
        <v>0</v>
      </c>
      <c r="Y89" s="106">
        <v>26.33</v>
      </c>
      <c r="Z89" s="99">
        <v>2</v>
      </c>
      <c r="AA89" s="41">
        <v>0</v>
      </c>
      <c r="AB89" s="42">
        <v>0</v>
      </c>
      <c r="AC89" s="42">
        <v>0</v>
      </c>
      <c r="AD89" s="42">
        <v>14.97</v>
      </c>
      <c r="AE89" s="42">
        <v>0</v>
      </c>
      <c r="AF89" s="42">
        <v>13.85</v>
      </c>
      <c r="AG89" s="42">
        <v>0</v>
      </c>
      <c r="AH89" s="42">
        <v>13.93</v>
      </c>
      <c r="AI89" s="43">
        <v>1</v>
      </c>
      <c r="AJ89" s="120">
        <v>6.25E-2</v>
      </c>
      <c r="AK89" s="143">
        <f t="shared" si="17"/>
        <v>1</v>
      </c>
      <c r="AL89" s="144">
        <f t="shared" si="20"/>
        <v>1</v>
      </c>
      <c r="AM89" s="137">
        <f t="shared" si="21"/>
        <v>0.99634835432295454</v>
      </c>
      <c r="AN89" s="138">
        <v>1</v>
      </c>
      <c r="AO89" s="177">
        <v>4.91</v>
      </c>
      <c r="AP89" s="160">
        <v>4.91</v>
      </c>
      <c r="AQ89" s="162">
        <f t="shared" si="18"/>
        <v>99.188708858073866</v>
      </c>
      <c r="AR89" s="131">
        <f t="shared" si="19"/>
        <v>5</v>
      </c>
      <c r="AS89" s="178"/>
      <c r="AU89" s="149"/>
      <c r="AV89"/>
      <c r="AW89" s="150"/>
      <c r="AX89" s="150"/>
      <c r="BC89"/>
      <c r="BD89"/>
      <c r="BE89"/>
      <c r="BF89"/>
      <c r="BG89"/>
      <c r="BH89" s="116"/>
      <c r="BQ89" s="124"/>
      <c r="FK89" s="73"/>
    </row>
    <row r="90" spans="1:182">
      <c r="A90" s="69">
        <v>100709489</v>
      </c>
      <c r="B90" s="21">
        <v>10</v>
      </c>
      <c r="C90" s="22">
        <v>10</v>
      </c>
      <c r="D90" s="22">
        <v>8.75</v>
      </c>
      <c r="E90" s="23">
        <f t="shared" si="15"/>
        <v>0.95833333333333337</v>
      </c>
      <c r="F90" s="24">
        <v>14</v>
      </c>
      <c r="G90" s="25">
        <v>0</v>
      </c>
      <c r="H90" s="31">
        <v>10</v>
      </c>
      <c r="I90" s="32">
        <v>10</v>
      </c>
      <c r="J90" s="32">
        <v>10</v>
      </c>
      <c r="K90" s="33">
        <f t="shared" si="16"/>
        <v>1</v>
      </c>
      <c r="L90" s="34">
        <v>0</v>
      </c>
      <c r="M90" s="35">
        <v>0</v>
      </c>
      <c r="N90" s="78">
        <v>10</v>
      </c>
      <c r="O90" s="78">
        <v>10</v>
      </c>
      <c r="P90" s="78">
        <v>10</v>
      </c>
      <c r="Q90" s="79">
        <f t="shared" si="22"/>
        <v>1</v>
      </c>
      <c r="R90" s="90">
        <v>0</v>
      </c>
      <c r="S90" s="92">
        <v>16.22</v>
      </c>
      <c r="T90" s="94">
        <v>10</v>
      </c>
      <c r="U90" s="94">
        <v>10</v>
      </c>
      <c r="V90" s="94">
        <v>10</v>
      </c>
      <c r="W90" s="95">
        <f t="shared" si="23"/>
        <v>1</v>
      </c>
      <c r="X90" s="106">
        <v>0</v>
      </c>
      <c r="Y90" s="106">
        <v>18.440000000000001</v>
      </c>
      <c r="Z90" s="99">
        <v>2</v>
      </c>
      <c r="AA90" s="41">
        <v>8.2100000000000009</v>
      </c>
      <c r="AB90" s="42">
        <v>0</v>
      </c>
      <c r="AC90" s="42">
        <v>0</v>
      </c>
      <c r="AD90" s="42">
        <v>0</v>
      </c>
      <c r="AE90" s="42">
        <v>0</v>
      </c>
      <c r="AF90" s="42">
        <v>13.75</v>
      </c>
      <c r="AG90" s="42">
        <v>0</v>
      </c>
      <c r="AH90" s="42">
        <v>13.62</v>
      </c>
      <c r="AI90" s="43">
        <v>0.66666666666666663</v>
      </c>
      <c r="AJ90" s="120">
        <v>0.578125</v>
      </c>
      <c r="AK90" s="143">
        <f t="shared" si="17"/>
        <v>0.859375</v>
      </c>
      <c r="AL90" s="144">
        <f t="shared" si="20"/>
        <v>0.98958333333333337</v>
      </c>
      <c r="AM90" s="137">
        <f t="shared" si="21"/>
        <v>0.69833025604339549</v>
      </c>
      <c r="AN90" s="138">
        <v>0</v>
      </c>
      <c r="AO90" s="177">
        <v>3.4200000000000004</v>
      </c>
      <c r="AP90" s="160">
        <v>3.4200000000000004</v>
      </c>
      <c r="AQ90" s="162">
        <f t="shared" si="18"/>
        <v>67.604714734418224</v>
      </c>
      <c r="AR90" s="131">
        <f t="shared" si="19"/>
        <v>2</v>
      </c>
      <c r="AS90" s="178"/>
      <c r="AU90" s="149"/>
      <c r="AV90"/>
      <c r="AW90" s="150"/>
      <c r="AX90" s="150"/>
      <c r="AY90" s="11"/>
      <c r="BC90"/>
      <c r="BD90"/>
      <c r="BE90"/>
      <c r="BF90"/>
      <c r="BG90"/>
      <c r="BH90" s="116"/>
      <c r="BQ90" s="124"/>
      <c r="FK90" s="73"/>
    </row>
    <row r="91" spans="1:182">
      <c r="A91" s="69">
        <v>100710070</v>
      </c>
      <c r="B91" s="21">
        <v>10</v>
      </c>
      <c r="C91" s="22">
        <v>6.67</v>
      </c>
      <c r="D91" s="22">
        <v>6.67</v>
      </c>
      <c r="E91" s="23">
        <f t="shared" si="15"/>
        <v>0.77800000000000014</v>
      </c>
      <c r="F91" s="24">
        <v>12.78</v>
      </c>
      <c r="G91" s="25">
        <v>0</v>
      </c>
      <c r="H91" s="31">
        <v>10</v>
      </c>
      <c r="I91" s="32">
        <v>4.79</v>
      </c>
      <c r="J91" s="32">
        <v>7.54</v>
      </c>
      <c r="K91" s="33">
        <f t="shared" si="16"/>
        <v>0.74433333333333329</v>
      </c>
      <c r="L91" s="34">
        <v>12.33</v>
      </c>
      <c r="M91" s="35">
        <v>0</v>
      </c>
      <c r="N91" s="78">
        <v>10</v>
      </c>
      <c r="O91" s="78">
        <v>10</v>
      </c>
      <c r="P91" s="78">
        <v>6.97</v>
      </c>
      <c r="Q91" s="79">
        <f t="shared" si="22"/>
        <v>0.89899999999999991</v>
      </c>
      <c r="R91" s="90">
        <v>15.33</v>
      </c>
      <c r="S91" s="92">
        <v>0</v>
      </c>
      <c r="T91" s="94">
        <v>10</v>
      </c>
      <c r="U91" s="94">
        <v>10</v>
      </c>
      <c r="V91" s="94">
        <v>10</v>
      </c>
      <c r="W91" s="95">
        <f t="shared" si="23"/>
        <v>1</v>
      </c>
      <c r="X91" s="106">
        <v>12.67</v>
      </c>
      <c r="Y91" s="106">
        <v>0</v>
      </c>
      <c r="Z91" s="99"/>
      <c r="AA91" s="41">
        <v>8.44</v>
      </c>
      <c r="AB91" s="42">
        <v>0</v>
      </c>
      <c r="AC91" s="42">
        <v>7.61</v>
      </c>
      <c r="AD91" s="42">
        <v>0</v>
      </c>
      <c r="AE91" s="42">
        <v>7.93</v>
      </c>
      <c r="AF91" s="42">
        <v>0</v>
      </c>
      <c r="AG91" s="42">
        <v>8.69</v>
      </c>
      <c r="AH91" s="42">
        <v>0</v>
      </c>
      <c r="AI91" s="43">
        <v>1</v>
      </c>
      <c r="AJ91" s="120">
        <v>0.203125</v>
      </c>
      <c r="AK91" s="143">
        <f t="shared" si="17"/>
        <v>1</v>
      </c>
      <c r="AL91" s="144">
        <f t="shared" si="20"/>
        <v>0.85533333333333339</v>
      </c>
      <c r="AM91" s="137">
        <f t="shared" si="21"/>
        <v>0.78587127316680094</v>
      </c>
      <c r="AN91" s="138">
        <v>0.75</v>
      </c>
      <c r="AO91" s="177">
        <v>4.0033333333333339</v>
      </c>
      <c r="AP91" s="160">
        <v>4.0033333333333339</v>
      </c>
      <c r="AQ91" s="162">
        <f t="shared" si="18"/>
        <v>82.726781829170022</v>
      </c>
      <c r="AR91" s="131">
        <f t="shared" si="19"/>
        <v>3</v>
      </c>
      <c r="AS91" s="178"/>
      <c r="AU91" s="149"/>
      <c r="AV91"/>
      <c r="AW91" s="150"/>
      <c r="AX91" s="150"/>
      <c r="BC91"/>
      <c r="BD91"/>
      <c r="BE91"/>
      <c r="BF91"/>
      <c r="BG91"/>
      <c r="BH91" s="116"/>
      <c r="BQ91" s="124"/>
      <c r="FK91" s="73"/>
    </row>
    <row r="92" spans="1:182">
      <c r="A92" s="69">
        <v>100712748</v>
      </c>
      <c r="B92" s="21" t="s">
        <v>0</v>
      </c>
      <c r="C92" s="22" t="s">
        <v>0</v>
      </c>
      <c r="D92" s="22" t="s">
        <v>0</v>
      </c>
      <c r="E92" s="23">
        <f t="shared" si="15"/>
        <v>0</v>
      </c>
      <c r="F92" s="24">
        <v>0</v>
      </c>
      <c r="G92" s="25">
        <v>0</v>
      </c>
      <c r="H92" s="31" t="s">
        <v>0</v>
      </c>
      <c r="I92" s="32" t="s">
        <v>0</v>
      </c>
      <c r="J92" s="32" t="s">
        <v>0</v>
      </c>
      <c r="K92" s="33">
        <f t="shared" si="16"/>
        <v>0</v>
      </c>
      <c r="L92" s="34">
        <v>0</v>
      </c>
      <c r="M92" s="35">
        <v>0</v>
      </c>
      <c r="N92" s="78" t="s">
        <v>0</v>
      </c>
      <c r="O92" s="78" t="s">
        <v>0</v>
      </c>
      <c r="P92" s="78" t="s">
        <v>0</v>
      </c>
      <c r="Q92" s="79">
        <f t="shared" si="22"/>
        <v>0</v>
      </c>
      <c r="R92" s="90">
        <v>0</v>
      </c>
      <c r="S92" s="92">
        <v>0</v>
      </c>
      <c r="T92" s="94" t="s">
        <v>0</v>
      </c>
      <c r="U92" s="94" t="s">
        <v>0</v>
      </c>
      <c r="V92" s="94" t="s">
        <v>0</v>
      </c>
      <c r="W92" s="95">
        <f t="shared" si="23"/>
        <v>0</v>
      </c>
      <c r="X92" s="106">
        <v>0</v>
      </c>
      <c r="Y92" s="106">
        <v>0</v>
      </c>
      <c r="Z92" s="99"/>
      <c r="AA92" s="41">
        <v>0</v>
      </c>
      <c r="AB92" s="42">
        <v>0</v>
      </c>
      <c r="AC92" s="42">
        <v>0</v>
      </c>
      <c r="AD92" s="42">
        <v>0</v>
      </c>
      <c r="AE92" s="42">
        <v>0</v>
      </c>
      <c r="AF92" s="42">
        <v>0</v>
      </c>
      <c r="AG92" s="42">
        <v>0</v>
      </c>
      <c r="AH92" s="42">
        <v>0</v>
      </c>
      <c r="AI92" s="43"/>
      <c r="AJ92" s="120">
        <v>0</v>
      </c>
      <c r="AK92" s="143">
        <f t="shared" si="17"/>
        <v>0</v>
      </c>
      <c r="AL92" s="144">
        <f t="shared" si="20"/>
        <v>0</v>
      </c>
      <c r="AM92" s="137">
        <f t="shared" si="21"/>
        <v>0</v>
      </c>
      <c r="AN92" s="138">
        <v>0</v>
      </c>
      <c r="AO92" s="175"/>
      <c r="AP92" s="159"/>
      <c r="AQ92" s="162" t="str">
        <f t="shared" si="18"/>
        <v>*</v>
      </c>
      <c r="AR92" s="131" t="str">
        <f t="shared" si="19"/>
        <v>*</v>
      </c>
      <c r="AS92" s="176"/>
      <c r="AU92" s="149"/>
      <c r="AV92"/>
      <c r="AW92" s="150"/>
      <c r="AX92" s="150"/>
      <c r="BC92"/>
      <c r="BD92"/>
      <c r="BE92"/>
      <c r="BF92"/>
      <c r="BG92"/>
      <c r="BH92" s="116"/>
      <c r="BQ92" s="124"/>
      <c r="FK92" s="73"/>
    </row>
    <row r="93" spans="1:182">
      <c r="A93" s="69">
        <v>100712955</v>
      </c>
      <c r="B93" s="21">
        <v>9.56</v>
      </c>
      <c r="C93" s="22">
        <v>10</v>
      </c>
      <c r="D93" s="22">
        <v>8.75</v>
      </c>
      <c r="E93" s="23">
        <f t="shared" si="15"/>
        <v>0.94366666666666676</v>
      </c>
      <c r="F93" s="24">
        <v>13.67</v>
      </c>
      <c r="G93" s="25">
        <v>0</v>
      </c>
      <c r="H93" s="31">
        <v>10</v>
      </c>
      <c r="I93" s="32">
        <v>10</v>
      </c>
      <c r="J93" s="32">
        <v>10</v>
      </c>
      <c r="K93" s="33">
        <f t="shared" si="16"/>
        <v>1</v>
      </c>
      <c r="L93" s="34">
        <v>16</v>
      </c>
      <c r="M93" s="35">
        <v>0</v>
      </c>
      <c r="N93" s="78">
        <v>10</v>
      </c>
      <c r="O93" s="78">
        <v>10</v>
      </c>
      <c r="P93" s="78">
        <v>10</v>
      </c>
      <c r="Q93" s="79">
        <f t="shared" si="22"/>
        <v>1</v>
      </c>
      <c r="R93" s="90">
        <v>14</v>
      </c>
      <c r="S93" s="92">
        <v>0</v>
      </c>
      <c r="T93" s="94">
        <v>9.3000000000000007</v>
      </c>
      <c r="U93" s="94">
        <v>9</v>
      </c>
      <c r="V93" s="94">
        <v>9.9</v>
      </c>
      <c r="W93" s="95">
        <f t="shared" si="23"/>
        <v>0.94000000000000006</v>
      </c>
      <c r="X93" s="106">
        <v>17</v>
      </c>
      <c r="Y93" s="106">
        <v>0</v>
      </c>
      <c r="Z93" s="99"/>
      <c r="AA93" s="41">
        <v>7.84</v>
      </c>
      <c r="AB93" s="42">
        <v>0</v>
      </c>
      <c r="AC93" s="42">
        <v>7.91</v>
      </c>
      <c r="AD93" s="42">
        <v>0</v>
      </c>
      <c r="AE93" s="42">
        <v>7.76</v>
      </c>
      <c r="AF93" s="42">
        <v>0</v>
      </c>
      <c r="AG93" s="42">
        <v>7.77</v>
      </c>
      <c r="AH93" s="42">
        <v>0</v>
      </c>
      <c r="AI93" s="43">
        <v>0.875</v>
      </c>
      <c r="AJ93" s="120">
        <v>1.5625E-2</v>
      </c>
      <c r="AK93" s="143">
        <f t="shared" si="17"/>
        <v>0.88020833333333337</v>
      </c>
      <c r="AL93" s="144">
        <f t="shared" si="20"/>
        <v>0.97091666666666676</v>
      </c>
      <c r="AM93" s="137">
        <f t="shared" si="21"/>
        <v>0.8533219178082192</v>
      </c>
      <c r="AN93" s="138">
        <v>1</v>
      </c>
      <c r="AO93" s="177">
        <v>3.2866666666666666</v>
      </c>
      <c r="AP93" s="161">
        <f>AO93+1</f>
        <v>4.2866666666666671</v>
      </c>
      <c r="AQ93" s="162">
        <f t="shared" si="18"/>
        <v>88.538672945205491</v>
      </c>
      <c r="AR93" s="131">
        <f t="shared" si="19"/>
        <v>4</v>
      </c>
      <c r="AS93" s="179" t="s">
        <v>40</v>
      </c>
      <c r="AU93" s="149"/>
      <c r="AV93"/>
      <c r="AW93" s="150"/>
      <c r="AX93" s="150"/>
      <c r="BC93"/>
      <c r="BD93"/>
      <c r="BE93"/>
      <c r="BF93"/>
      <c r="BG93"/>
      <c r="BH93" s="116"/>
      <c r="BQ93" s="124"/>
      <c r="FK93" s="73"/>
    </row>
    <row r="94" spans="1:182">
      <c r="A94" s="69">
        <v>100713022</v>
      </c>
      <c r="B94" s="21" t="s">
        <v>0</v>
      </c>
      <c r="C94" s="22" t="s">
        <v>0</v>
      </c>
      <c r="D94" s="22" t="s">
        <v>0</v>
      </c>
      <c r="E94" s="23">
        <f t="shared" si="15"/>
        <v>0</v>
      </c>
      <c r="F94" s="24">
        <v>0</v>
      </c>
      <c r="G94" s="25">
        <v>0</v>
      </c>
      <c r="H94" s="31" t="s">
        <v>0</v>
      </c>
      <c r="I94" s="32" t="s">
        <v>0</v>
      </c>
      <c r="J94" s="32" t="s">
        <v>0</v>
      </c>
      <c r="K94" s="33">
        <f t="shared" si="16"/>
        <v>0</v>
      </c>
      <c r="L94" s="34">
        <v>0</v>
      </c>
      <c r="M94" s="35">
        <v>0</v>
      </c>
      <c r="N94" s="78" t="s">
        <v>0</v>
      </c>
      <c r="O94" s="78" t="s">
        <v>0</v>
      </c>
      <c r="P94" s="78" t="s">
        <v>0</v>
      </c>
      <c r="Q94" s="79">
        <f t="shared" si="22"/>
        <v>0</v>
      </c>
      <c r="R94" s="90">
        <v>0</v>
      </c>
      <c r="S94" s="92">
        <v>0</v>
      </c>
      <c r="T94" s="94" t="s">
        <v>0</v>
      </c>
      <c r="U94" s="94" t="s">
        <v>0</v>
      </c>
      <c r="V94" s="94" t="s">
        <v>0</v>
      </c>
      <c r="W94" s="95">
        <f t="shared" si="23"/>
        <v>0</v>
      </c>
      <c r="X94" s="106">
        <v>0</v>
      </c>
      <c r="Y94" s="106">
        <v>0</v>
      </c>
      <c r="Z94" s="99"/>
      <c r="AA94" s="41">
        <v>0</v>
      </c>
      <c r="AB94" s="42">
        <v>0</v>
      </c>
      <c r="AC94" s="42">
        <v>0</v>
      </c>
      <c r="AD94" s="42">
        <v>0</v>
      </c>
      <c r="AE94" s="42">
        <v>0</v>
      </c>
      <c r="AF94" s="42">
        <v>0</v>
      </c>
      <c r="AG94" s="42">
        <v>0</v>
      </c>
      <c r="AH94" s="42">
        <v>0</v>
      </c>
      <c r="AI94" s="43"/>
      <c r="AJ94" s="120">
        <v>0</v>
      </c>
      <c r="AK94" s="143">
        <f t="shared" si="17"/>
        <v>0</v>
      </c>
      <c r="AL94" s="144">
        <f t="shared" si="20"/>
        <v>0</v>
      </c>
      <c r="AM94" s="137">
        <f t="shared" si="21"/>
        <v>0</v>
      </c>
      <c r="AN94" s="138">
        <v>0</v>
      </c>
      <c r="AO94" s="175"/>
      <c r="AP94" s="159"/>
      <c r="AQ94" s="162" t="str">
        <f t="shared" si="18"/>
        <v>*</v>
      </c>
      <c r="AR94" s="131" t="str">
        <f t="shared" si="19"/>
        <v>*</v>
      </c>
      <c r="AS94" s="176"/>
      <c r="AU94" s="149"/>
      <c r="AV94"/>
      <c r="AW94" s="150"/>
      <c r="AX94" s="150"/>
      <c r="BC94"/>
      <c r="BD94"/>
      <c r="BE94"/>
      <c r="BF94"/>
      <c r="BG94"/>
      <c r="BH94" s="116"/>
      <c r="BQ94" s="124"/>
      <c r="FK94" s="73"/>
    </row>
    <row r="95" spans="1:182">
      <c r="A95" s="69">
        <v>100716867</v>
      </c>
      <c r="B95" s="21">
        <v>10</v>
      </c>
      <c r="C95" s="22">
        <v>10</v>
      </c>
      <c r="D95" s="22">
        <v>10</v>
      </c>
      <c r="E95" s="23">
        <f t="shared" si="15"/>
        <v>1</v>
      </c>
      <c r="F95" s="24">
        <v>15.5</v>
      </c>
      <c r="G95" s="25">
        <v>0</v>
      </c>
      <c r="H95" s="31">
        <v>10</v>
      </c>
      <c r="I95" s="32">
        <v>10</v>
      </c>
      <c r="J95" s="32">
        <v>6.6</v>
      </c>
      <c r="K95" s="33">
        <f t="shared" si="16"/>
        <v>0.88666666666666671</v>
      </c>
      <c r="L95" s="34">
        <v>13.44</v>
      </c>
      <c r="M95" s="35">
        <v>0</v>
      </c>
      <c r="N95" s="78">
        <v>10</v>
      </c>
      <c r="O95" s="78">
        <v>10</v>
      </c>
      <c r="P95" s="78">
        <v>10</v>
      </c>
      <c r="Q95" s="79">
        <f t="shared" si="22"/>
        <v>1</v>
      </c>
      <c r="R95" s="90">
        <v>15.33</v>
      </c>
      <c r="S95" s="92">
        <v>0</v>
      </c>
      <c r="T95" s="94">
        <v>9.7799999999999994</v>
      </c>
      <c r="U95" s="94">
        <v>8.7100000000000009</v>
      </c>
      <c r="V95" s="94">
        <v>9.23</v>
      </c>
      <c r="W95" s="95">
        <f t="shared" si="23"/>
        <v>0.92400000000000004</v>
      </c>
      <c r="X95" s="106">
        <v>13.67</v>
      </c>
      <c r="Y95" s="106">
        <v>0</v>
      </c>
      <c r="Z95" s="99">
        <v>2</v>
      </c>
      <c r="AA95" s="41">
        <v>8.84</v>
      </c>
      <c r="AB95" s="42">
        <v>0</v>
      </c>
      <c r="AC95" s="42">
        <v>6.73</v>
      </c>
      <c r="AD95" s="42">
        <v>0</v>
      </c>
      <c r="AE95" s="42">
        <v>7.36</v>
      </c>
      <c r="AF95" s="42">
        <v>0</v>
      </c>
      <c r="AG95" s="42">
        <v>7.9</v>
      </c>
      <c r="AH95" s="42">
        <v>0</v>
      </c>
      <c r="AI95" s="43">
        <v>0.25</v>
      </c>
      <c r="AJ95" s="120">
        <v>1.5625E-2</v>
      </c>
      <c r="AK95" s="143">
        <f t="shared" si="17"/>
        <v>0.25520833333333331</v>
      </c>
      <c r="AL95" s="144">
        <f t="shared" si="20"/>
        <v>0.95266666666666677</v>
      </c>
      <c r="AM95" s="137">
        <f t="shared" si="21"/>
        <v>0.84251309427880738</v>
      </c>
      <c r="AN95" s="138">
        <v>0.75</v>
      </c>
      <c r="AO95" s="177">
        <v>2.57</v>
      </c>
      <c r="AP95" s="161">
        <f>AO95+0.5</f>
        <v>3.07</v>
      </c>
      <c r="AQ95" s="162">
        <f t="shared" si="18"/>
        <v>66.477619023636848</v>
      </c>
      <c r="AR95" s="131">
        <f t="shared" si="19"/>
        <v>2</v>
      </c>
      <c r="AS95" s="179" t="s">
        <v>39</v>
      </c>
      <c r="AU95" s="149"/>
      <c r="AV95"/>
      <c r="AW95" s="150"/>
      <c r="AX95" s="150"/>
      <c r="BC95"/>
      <c r="BD95"/>
      <c r="BE95"/>
      <c r="BF95"/>
      <c r="BG95"/>
      <c r="BH95" s="116"/>
      <c r="BQ95" s="124"/>
      <c r="FK95" s="73"/>
    </row>
    <row r="96" spans="1:182">
      <c r="A96" s="69">
        <v>100717659</v>
      </c>
      <c r="B96" s="21">
        <v>10</v>
      </c>
      <c r="C96" s="22">
        <v>10</v>
      </c>
      <c r="D96" s="22">
        <v>9.17</v>
      </c>
      <c r="E96" s="23">
        <f t="shared" si="15"/>
        <v>0.97233333333333338</v>
      </c>
      <c r="F96" s="24">
        <v>13.67</v>
      </c>
      <c r="G96" s="25">
        <v>0</v>
      </c>
      <c r="H96" s="31">
        <v>10</v>
      </c>
      <c r="I96" s="32">
        <v>10</v>
      </c>
      <c r="J96" s="32">
        <v>6.74</v>
      </c>
      <c r="K96" s="33">
        <f t="shared" si="16"/>
        <v>0.89133333333333342</v>
      </c>
      <c r="L96" s="34">
        <v>13.33</v>
      </c>
      <c r="M96" s="35">
        <v>0</v>
      </c>
      <c r="N96" s="78">
        <v>7.5</v>
      </c>
      <c r="O96" s="78">
        <v>7.14</v>
      </c>
      <c r="P96" s="78">
        <v>7.09</v>
      </c>
      <c r="Q96" s="79">
        <f t="shared" si="22"/>
        <v>0.72433333333333338</v>
      </c>
      <c r="R96" s="90">
        <v>11.22</v>
      </c>
      <c r="S96" s="92">
        <v>0</v>
      </c>
      <c r="T96" s="94">
        <v>6.92</v>
      </c>
      <c r="U96" s="94">
        <v>8.7100000000000009</v>
      </c>
      <c r="V96" s="94">
        <v>6.82</v>
      </c>
      <c r="W96" s="95">
        <f t="shared" si="23"/>
        <v>0.74833333333333341</v>
      </c>
      <c r="X96" s="106">
        <v>6.89</v>
      </c>
      <c r="Y96" s="106">
        <v>0</v>
      </c>
      <c r="Z96" s="99">
        <v>2</v>
      </c>
      <c r="AA96" s="41">
        <v>8.41</v>
      </c>
      <c r="AB96" s="42">
        <v>0</v>
      </c>
      <c r="AC96" s="42">
        <v>8</v>
      </c>
      <c r="AD96" s="42">
        <v>0</v>
      </c>
      <c r="AE96" s="42">
        <v>7.64</v>
      </c>
      <c r="AF96" s="42">
        <v>0</v>
      </c>
      <c r="AG96" s="42">
        <v>7.81</v>
      </c>
      <c r="AH96" s="42">
        <v>0</v>
      </c>
      <c r="AI96" s="43">
        <v>0.91666666666666663</v>
      </c>
      <c r="AJ96" s="120">
        <v>0.359375</v>
      </c>
      <c r="AK96" s="143">
        <f t="shared" si="17"/>
        <v>1</v>
      </c>
      <c r="AL96" s="144">
        <f t="shared" si="20"/>
        <v>0.8340833333333334</v>
      </c>
      <c r="AM96" s="137">
        <f t="shared" si="21"/>
        <v>0.71827155519742147</v>
      </c>
      <c r="AN96" s="138">
        <v>0.5</v>
      </c>
      <c r="AO96" s="177">
        <v>3.0066666666666668</v>
      </c>
      <c r="AP96" s="161">
        <f>AO96+0.5</f>
        <v>3.5066666666666668</v>
      </c>
      <c r="AQ96" s="162">
        <f t="shared" si="18"/>
        <v>74.350955546602208</v>
      </c>
      <c r="AR96" s="131">
        <f t="shared" si="19"/>
        <v>3</v>
      </c>
      <c r="AS96" s="179" t="s">
        <v>39</v>
      </c>
      <c r="AU96" s="149"/>
      <c r="AV96"/>
      <c r="AW96" s="150"/>
      <c r="AX96" s="150"/>
      <c r="BC96"/>
      <c r="BD96"/>
      <c r="BE96"/>
      <c r="BF96"/>
      <c r="BG96"/>
      <c r="BH96" s="116"/>
      <c r="BQ96" s="124"/>
      <c r="FK96" s="73"/>
    </row>
    <row r="97" spans="1:182">
      <c r="A97" s="69">
        <v>100718522</v>
      </c>
      <c r="B97" s="21">
        <v>10</v>
      </c>
      <c r="C97" s="22">
        <v>8.89</v>
      </c>
      <c r="D97" s="22">
        <v>7.92</v>
      </c>
      <c r="E97" s="23">
        <f t="shared" si="15"/>
        <v>0.89366666666666672</v>
      </c>
      <c r="F97" s="24">
        <v>12</v>
      </c>
      <c r="G97" s="25">
        <v>21</v>
      </c>
      <c r="H97" s="31">
        <v>10</v>
      </c>
      <c r="I97" s="32">
        <v>10</v>
      </c>
      <c r="J97" s="32">
        <v>8.8699999999999992</v>
      </c>
      <c r="K97" s="33">
        <f t="shared" si="16"/>
        <v>0.96233333333333326</v>
      </c>
      <c r="L97" s="34">
        <v>0</v>
      </c>
      <c r="M97" s="35">
        <v>29.67</v>
      </c>
      <c r="N97" s="78">
        <v>10</v>
      </c>
      <c r="O97" s="78">
        <v>10</v>
      </c>
      <c r="P97" s="78">
        <v>8.7899999999999991</v>
      </c>
      <c r="Q97" s="79">
        <f t="shared" si="22"/>
        <v>0.95966666666666667</v>
      </c>
      <c r="R97" s="90">
        <v>15</v>
      </c>
      <c r="S97" s="92">
        <v>0</v>
      </c>
      <c r="T97" s="94">
        <v>10</v>
      </c>
      <c r="U97" s="94">
        <v>10</v>
      </c>
      <c r="V97" s="94">
        <v>10</v>
      </c>
      <c r="W97" s="95">
        <f t="shared" si="23"/>
        <v>1</v>
      </c>
      <c r="X97" s="106">
        <v>12.67</v>
      </c>
      <c r="Y97" s="106">
        <v>0</v>
      </c>
      <c r="Z97" s="99">
        <v>2</v>
      </c>
      <c r="AA97" s="41">
        <v>0</v>
      </c>
      <c r="AB97" s="42">
        <v>14</v>
      </c>
      <c r="AC97" s="42">
        <v>0</v>
      </c>
      <c r="AD97" s="42">
        <v>16</v>
      </c>
      <c r="AE97" s="42">
        <v>7.69</v>
      </c>
      <c r="AF97" s="42">
        <v>0</v>
      </c>
      <c r="AG97" s="42">
        <v>7.93</v>
      </c>
      <c r="AH97" s="42">
        <v>0</v>
      </c>
      <c r="AI97" s="43">
        <v>1</v>
      </c>
      <c r="AJ97" s="120">
        <v>0.59375</v>
      </c>
      <c r="AK97" s="143">
        <f t="shared" si="17"/>
        <v>1</v>
      </c>
      <c r="AL97" s="144">
        <f t="shared" si="20"/>
        <v>0.95391666666666663</v>
      </c>
      <c r="AM97" s="137">
        <f t="shared" si="21"/>
        <v>1.1748809809353236</v>
      </c>
      <c r="AN97" s="138">
        <v>0.75</v>
      </c>
      <c r="AO97" s="177">
        <v>4.5766666666666671</v>
      </c>
      <c r="AP97" s="160">
        <v>4.5766666666666671</v>
      </c>
      <c r="AQ97" s="162">
        <f t="shared" si="18"/>
        <v>98.024524523383093</v>
      </c>
      <c r="AR97" s="131">
        <f t="shared" si="19"/>
        <v>5</v>
      </c>
      <c r="AS97" s="178"/>
      <c r="AU97" s="149"/>
      <c r="AV97"/>
      <c r="AW97" s="150"/>
      <c r="AX97" s="150"/>
      <c r="BC97"/>
      <c r="BD97"/>
      <c r="BE97"/>
      <c r="BF97"/>
      <c r="BG97"/>
      <c r="BH97" s="116"/>
      <c r="BQ97" s="124"/>
      <c r="FK97" s="73"/>
    </row>
    <row r="98" spans="1:182">
      <c r="A98" s="69">
        <v>100723481</v>
      </c>
      <c r="B98" s="21">
        <v>10</v>
      </c>
      <c r="C98" s="22">
        <v>10</v>
      </c>
      <c r="D98" s="22">
        <v>10</v>
      </c>
      <c r="E98" s="23">
        <f t="shared" si="15"/>
        <v>1</v>
      </c>
      <c r="F98" s="24">
        <v>0</v>
      </c>
      <c r="G98" s="25">
        <v>27.33</v>
      </c>
      <c r="H98" s="31">
        <v>10</v>
      </c>
      <c r="I98" s="32">
        <v>10</v>
      </c>
      <c r="J98" s="32">
        <v>10</v>
      </c>
      <c r="K98" s="33">
        <f t="shared" si="16"/>
        <v>1</v>
      </c>
      <c r="L98" s="34">
        <v>0</v>
      </c>
      <c r="M98" s="35">
        <v>29.33</v>
      </c>
      <c r="N98" s="78">
        <v>10</v>
      </c>
      <c r="O98" s="78">
        <v>10</v>
      </c>
      <c r="P98" s="78">
        <v>10</v>
      </c>
      <c r="Q98" s="79">
        <f t="shared" si="22"/>
        <v>1</v>
      </c>
      <c r="R98" s="90">
        <v>15.33</v>
      </c>
      <c r="S98" s="92">
        <v>0</v>
      </c>
      <c r="T98" s="94">
        <v>10</v>
      </c>
      <c r="U98" s="94">
        <v>10</v>
      </c>
      <c r="V98" s="94">
        <v>10</v>
      </c>
      <c r="W98" s="95">
        <f t="shared" si="23"/>
        <v>1</v>
      </c>
      <c r="X98" s="106">
        <v>0</v>
      </c>
      <c r="Y98" s="106">
        <v>25.67</v>
      </c>
      <c r="Z98" s="99"/>
      <c r="AA98" s="41">
        <v>0</v>
      </c>
      <c r="AB98" s="42">
        <v>12.87</v>
      </c>
      <c r="AC98" s="42">
        <v>0</v>
      </c>
      <c r="AD98" s="42">
        <v>15.59</v>
      </c>
      <c r="AE98" s="42">
        <v>7.86</v>
      </c>
      <c r="AF98" s="42">
        <v>0</v>
      </c>
      <c r="AG98" s="42">
        <v>0</v>
      </c>
      <c r="AH98" s="42">
        <v>13.89</v>
      </c>
      <c r="AI98" s="43">
        <v>1</v>
      </c>
      <c r="AJ98" s="120">
        <v>0.90625</v>
      </c>
      <c r="AK98" s="143">
        <f t="shared" si="17"/>
        <v>1</v>
      </c>
      <c r="AL98" s="144">
        <f t="shared" si="20"/>
        <v>1</v>
      </c>
      <c r="AM98" s="137">
        <f t="shared" si="21"/>
        <v>1.2034519201017635</v>
      </c>
      <c r="AN98" s="138">
        <v>0.5</v>
      </c>
      <c r="AO98" s="177">
        <v>5</v>
      </c>
      <c r="AP98" s="160">
        <v>5</v>
      </c>
      <c r="AQ98" s="162">
        <f t="shared" si="18"/>
        <v>100.08629800254408</v>
      </c>
      <c r="AR98" s="131">
        <f t="shared" si="19"/>
        <v>5</v>
      </c>
      <c r="AS98" s="178"/>
      <c r="AU98" s="149"/>
      <c r="AV98"/>
      <c r="AW98" s="150"/>
      <c r="AX98" s="150"/>
      <c r="BC98"/>
      <c r="BD98"/>
      <c r="BE98"/>
      <c r="BF98"/>
      <c r="BG98"/>
      <c r="BH98" s="116"/>
      <c r="BQ98" s="124"/>
      <c r="FK98" s="73"/>
    </row>
    <row r="99" spans="1:182">
      <c r="A99" s="69">
        <v>100723672</v>
      </c>
      <c r="B99" s="21">
        <v>10</v>
      </c>
      <c r="C99" s="22">
        <v>10</v>
      </c>
      <c r="D99" s="22">
        <v>10</v>
      </c>
      <c r="E99" s="23">
        <f t="shared" si="15"/>
        <v>1</v>
      </c>
      <c r="F99" s="24">
        <v>14.67</v>
      </c>
      <c r="G99" s="25">
        <v>0</v>
      </c>
      <c r="H99" s="31">
        <v>10</v>
      </c>
      <c r="I99" s="32">
        <v>10</v>
      </c>
      <c r="J99" s="32">
        <v>10</v>
      </c>
      <c r="K99" s="33">
        <f t="shared" si="16"/>
        <v>1</v>
      </c>
      <c r="L99" s="34">
        <v>14.67</v>
      </c>
      <c r="M99" s="35">
        <v>0</v>
      </c>
      <c r="N99" s="78">
        <v>10</v>
      </c>
      <c r="O99" s="78">
        <v>10</v>
      </c>
      <c r="P99" s="78">
        <v>10</v>
      </c>
      <c r="Q99" s="79">
        <f t="shared" si="22"/>
        <v>1</v>
      </c>
      <c r="R99" s="90">
        <v>13.67</v>
      </c>
      <c r="S99" s="92">
        <v>0</v>
      </c>
      <c r="T99" s="94">
        <v>10</v>
      </c>
      <c r="U99" s="94">
        <v>10</v>
      </c>
      <c r="V99" s="94">
        <v>10</v>
      </c>
      <c r="W99" s="95">
        <f t="shared" si="23"/>
        <v>1</v>
      </c>
      <c r="X99" s="106">
        <v>16.5</v>
      </c>
      <c r="Y99" s="106">
        <v>0</v>
      </c>
      <c r="Z99" s="99">
        <v>2</v>
      </c>
      <c r="AA99" s="41">
        <v>8.49</v>
      </c>
      <c r="AB99" s="42">
        <v>0</v>
      </c>
      <c r="AC99" s="42">
        <v>7.74</v>
      </c>
      <c r="AD99" s="42">
        <v>0</v>
      </c>
      <c r="AE99" s="42">
        <v>6.78</v>
      </c>
      <c r="AF99" s="42">
        <v>0</v>
      </c>
      <c r="AG99" s="42">
        <v>0</v>
      </c>
      <c r="AH99" s="42">
        <v>0</v>
      </c>
      <c r="AI99" s="43">
        <v>1</v>
      </c>
      <c r="AJ99" s="120">
        <v>0</v>
      </c>
      <c r="AK99" s="143">
        <f t="shared" si="17"/>
        <v>1</v>
      </c>
      <c r="AL99" s="144">
        <f t="shared" si="20"/>
        <v>1</v>
      </c>
      <c r="AM99" s="137">
        <f t="shared" si="21"/>
        <v>0.80114323126510878</v>
      </c>
      <c r="AN99" s="138">
        <v>1</v>
      </c>
      <c r="AO99" s="177">
        <v>4.0933333333333328</v>
      </c>
      <c r="AP99" s="160">
        <v>4.0933333333333328</v>
      </c>
      <c r="AQ99" s="162">
        <f t="shared" si="18"/>
        <v>87.77524744829438</v>
      </c>
      <c r="AR99" s="131">
        <f t="shared" si="19"/>
        <v>4</v>
      </c>
      <c r="AS99" s="178"/>
      <c r="AU99" s="149"/>
      <c r="AV99"/>
      <c r="AW99" s="150"/>
      <c r="AX99" s="150"/>
      <c r="BC99"/>
      <c r="BD99"/>
      <c r="BE99"/>
      <c r="BF99"/>
      <c r="BG99"/>
      <c r="BH99" s="116"/>
      <c r="BQ99" s="124"/>
      <c r="FK99" s="73"/>
    </row>
    <row r="100" spans="1:182">
      <c r="A100" s="69">
        <v>100725269</v>
      </c>
      <c r="B100" s="21">
        <v>10</v>
      </c>
      <c r="C100" s="22">
        <v>10</v>
      </c>
      <c r="D100" s="22">
        <v>10</v>
      </c>
      <c r="E100" s="23">
        <f t="shared" si="15"/>
        <v>1</v>
      </c>
      <c r="F100" s="24">
        <v>14</v>
      </c>
      <c r="G100" s="25">
        <v>0</v>
      </c>
      <c r="H100" s="31">
        <v>10</v>
      </c>
      <c r="I100" s="32">
        <v>10</v>
      </c>
      <c r="J100" s="32">
        <v>10</v>
      </c>
      <c r="K100" s="33">
        <f t="shared" si="16"/>
        <v>1</v>
      </c>
      <c r="L100" s="34">
        <v>12.67</v>
      </c>
      <c r="M100" s="35">
        <v>0</v>
      </c>
      <c r="N100" s="78">
        <v>10</v>
      </c>
      <c r="O100" s="78">
        <v>10</v>
      </c>
      <c r="P100" s="78">
        <v>10</v>
      </c>
      <c r="Q100" s="79">
        <f t="shared" si="22"/>
        <v>1</v>
      </c>
      <c r="R100" s="90">
        <v>13.33</v>
      </c>
      <c r="S100" s="92">
        <v>0</v>
      </c>
      <c r="T100" s="94">
        <v>10</v>
      </c>
      <c r="U100" s="94">
        <v>10</v>
      </c>
      <c r="V100" s="94">
        <v>10</v>
      </c>
      <c r="W100" s="95">
        <f t="shared" si="23"/>
        <v>1</v>
      </c>
      <c r="X100" s="106">
        <v>13.67</v>
      </c>
      <c r="Y100" s="106">
        <v>0</v>
      </c>
      <c r="Z100" s="99">
        <v>2</v>
      </c>
      <c r="AA100" s="41">
        <v>8.4700000000000006</v>
      </c>
      <c r="AB100" s="42">
        <v>0</v>
      </c>
      <c r="AC100" s="42">
        <v>7.51</v>
      </c>
      <c r="AD100" s="42">
        <v>0</v>
      </c>
      <c r="AE100" s="42">
        <v>7.67</v>
      </c>
      <c r="AF100" s="42">
        <v>0</v>
      </c>
      <c r="AG100" s="42">
        <v>7.71</v>
      </c>
      <c r="AH100" s="42">
        <v>0</v>
      </c>
      <c r="AI100" s="43">
        <v>0.91666666666666663</v>
      </c>
      <c r="AJ100" s="120">
        <v>0.59375</v>
      </c>
      <c r="AK100" s="143">
        <f t="shared" si="17"/>
        <v>1</v>
      </c>
      <c r="AL100" s="144">
        <f t="shared" si="20"/>
        <v>1</v>
      </c>
      <c r="AM100" s="137">
        <f t="shared" si="21"/>
        <v>0.80254029008863825</v>
      </c>
      <c r="AN100" s="138">
        <v>1</v>
      </c>
      <c r="AO100" s="177">
        <v>3.0833333333333335</v>
      </c>
      <c r="AP100" s="161">
        <f>AO100+1</f>
        <v>4.0833333333333339</v>
      </c>
      <c r="AQ100" s="162">
        <f t="shared" si="18"/>
        <v>87.730173918882628</v>
      </c>
      <c r="AR100" s="131">
        <f t="shared" si="19"/>
        <v>4</v>
      </c>
      <c r="AS100" s="179" t="s">
        <v>40</v>
      </c>
      <c r="AU100" s="149"/>
      <c r="AV100"/>
      <c r="AW100" s="150"/>
      <c r="AX100" s="150"/>
      <c r="BC100"/>
      <c r="BD100"/>
      <c r="BE100"/>
      <c r="BF100"/>
      <c r="BG100"/>
      <c r="BH100" s="116"/>
      <c r="BJ100" s="119"/>
      <c r="BK100" s="11"/>
      <c r="BL100" s="117"/>
      <c r="BQ100" s="124"/>
      <c r="FK100" s="73"/>
    </row>
    <row r="101" spans="1:182">
      <c r="A101" s="69">
        <v>100728318</v>
      </c>
      <c r="B101" s="21">
        <v>10</v>
      </c>
      <c r="C101" s="22">
        <v>10</v>
      </c>
      <c r="D101" s="22">
        <v>10</v>
      </c>
      <c r="E101" s="23">
        <f t="shared" si="15"/>
        <v>1</v>
      </c>
      <c r="F101" s="24">
        <v>10.67</v>
      </c>
      <c r="G101" s="25">
        <v>0</v>
      </c>
      <c r="H101" s="31">
        <v>10</v>
      </c>
      <c r="I101" s="32">
        <v>10</v>
      </c>
      <c r="J101" s="32">
        <v>10</v>
      </c>
      <c r="K101" s="33">
        <f t="shared" si="16"/>
        <v>1</v>
      </c>
      <c r="L101" s="34">
        <v>15.67</v>
      </c>
      <c r="M101" s="35">
        <v>0</v>
      </c>
      <c r="N101" s="78">
        <v>10</v>
      </c>
      <c r="O101" s="78">
        <v>10</v>
      </c>
      <c r="P101" s="78">
        <v>10</v>
      </c>
      <c r="Q101" s="79">
        <f t="shared" si="22"/>
        <v>1</v>
      </c>
      <c r="R101" s="90">
        <v>16.670000000000002</v>
      </c>
      <c r="S101" s="92">
        <v>0</v>
      </c>
      <c r="T101" s="94">
        <v>10</v>
      </c>
      <c r="U101" s="94">
        <v>10</v>
      </c>
      <c r="V101" s="94">
        <v>10</v>
      </c>
      <c r="W101" s="95">
        <f t="shared" si="23"/>
        <v>1</v>
      </c>
      <c r="X101" s="106">
        <v>16.670000000000002</v>
      </c>
      <c r="Y101" s="106">
        <v>0</v>
      </c>
      <c r="Z101" s="99">
        <v>2</v>
      </c>
      <c r="AA101" s="41">
        <v>8.1300000000000008</v>
      </c>
      <c r="AB101" s="42">
        <v>0</v>
      </c>
      <c r="AC101" s="42">
        <v>7.97</v>
      </c>
      <c r="AD101" s="42">
        <v>0</v>
      </c>
      <c r="AE101" s="42">
        <v>7.79</v>
      </c>
      <c r="AF101" s="42">
        <v>0</v>
      </c>
      <c r="AG101" s="42">
        <v>8.6199999999999992</v>
      </c>
      <c r="AH101" s="42">
        <v>0</v>
      </c>
      <c r="AI101" s="43">
        <v>0.95833333333333337</v>
      </c>
      <c r="AJ101" s="120">
        <v>0.90625</v>
      </c>
      <c r="AK101" s="143">
        <f t="shared" si="17"/>
        <v>1</v>
      </c>
      <c r="AL101" s="144">
        <f t="shared" si="20"/>
        <v>1</v>
      </c>
      <c r="AM101" s="137">
        <f t="shared" si="21"/>
        <v>0.87274274778404515</v>
      </c>
      <c r="AN101" s="138">
        <v>1</v>
      </c>
      <c r="AO101" s="177">
        <v>4.203333333333334</v>
      </c>
      <c r="AP101" s="160">
        <v>4.203333333333334</v>
      </c>
      <c r="AQ101" s="162">
        <f t="shared" si="18"/>
        <v>90.445235361267805</v>
      </c>
      <c r="AR101" s="131">
        <f t="shared" si="19"/>
        <v>4</v>
      </c>
      <c r="AS101" s="178"/>
      <c r="AU101" s="149"/>
      <c r="AV101"/>
      <c r="AW101" s="150"/>
      <c r="AX101" s="150"/>
      <c r="BC101"/>
      <c r="BH101" s="116"/>
      <c r="BQ101" s="124"/>
      <c r="FK101" s="73"/>
    </row>
    <row r="102" spans="1:182">
      <c r="A102" s="69">
        <v>100729171</v>
      </c>
      <c r="B102" s="21">
        <v>10</v>
      </c>
      <c r="C102" s="22">
        <v>10</v>
      </c>
      <c r="D102" s="22">
        <v>10</v>
      </c>
      <c r="E102" s="23">
        <f t="shared" si="15"/>
        <v>1</v>
      </c>
      <c r="F102" s="24">
        <v>15.67</v>
      </c>
      <c r="G102" s="25">
        <v>0</v>
      </c>
      <c r="H102" s="31">
        <v>10</v>
      </c>
      <c r="I102" s="32">
        <v>10</v>
      </c>
      <c r="J102" s="32">
        <v>9.15</v>
      </c>
      <c r="K102" s="33">
        <f t="shared" si="16"/>
        <v>0.97166666666666657</v>
      </c>
      <c r="L102" s="34">
        <v>15</v>
      </c>
      <c r="M102" s="35">
        <v>0</v>
      </c>
      <c r="N102" s="78">
        <v>10</v>
      </c>
      <c r="O102" s="78">
        <v>10</v>
      </c>
      <c r="P102" s="78">
        <v>7.88</v>
      </c>
      <c r="Q102" s="79">
        <f t="shared" si="22"/>
        <v>0.92933333333333334</v>
      </c>
      <c r="R102" s="90">
        <v>14.33</v>
      </c>
      <c r="S102" s="92">
        <v>0</v>
      </c>
      <c r="T102" s="94">
        <v>10</v>
      </c>
      <c r="U102" s="94">
        <v>8.7100000000000009</v>
      </c>
      <c r="V102" s="94">
        <v>3.08</v>
      </c>
      <c r="W102" s="95">
        <f t="shared" si="23"/>
        <v>0.72633333333333328</v>
      </c>
      <c r="X102" s="106">
        <v>13.67</v>
      </c>
      <c r="Y102" s="106">
        <v>0</v>
      </c>
      <c r="Z102" s="99">
        <v>2</v>
      </c>
      <c r="AA102" s="41">
        <v>8.82</v>
      </c>
      <c r="AB102" s="42">
        <v>0</v>
      </c>
      <c r="AC102" s="42">
        <v>7.82</v>
      </c>
      <c r="AD102" s="42">
        <v>0</v>
      </c>
      <c r="AE102" s="42">
        <v>7.97</v>
      </c>
      <c r="AF102" s="42">
        <v>0</v>
      </c>
      <c r="AG102" s="42">
        <v>8.73</v>
      </c>
      <c r="AH102" s="42">
        <v>0</v>
      </c>
      <c r="AI102" s="43">
        <v>0.95833333333333337</v>
      </c>
      <c r="AJ102" s="120">
        <v>0.359375</v>
      </c>
      <c r="AK102" s="143">
        <f t="shared" si="17"/>
        <v>1</v>
      </c>
      <c r="AL102" s="144">
        <f t="shared" si="20"/>
        <v>0.90683333333333338</v>
      </c>
      <c r="AM102" s="137">
        <f t="shared" si="21"/>
        <v>0.8684689766317486</v>
      </c>
      <c r="AN102" s="138">
        <v>1</v>
      </c>
      <c r="AO102" s="177">
        <v>4.1033333333333335</v>
      </c>
      <c r="AP102" s="160">
        <v>4.1033333333333335</v>
      </c>
      <c r="AQ102" s="162">
        <f t="shared" si="18"/>
        <v>88.606724415793721</v>
      </c>
      <c r="AR102" s="131">
        <f t="shared" si="19"/>
        <v>4</v>
      </c>
      <c r="AS102" s="178"/>
      <c r="AU102" s="149"/>
      <c r="AV102"/>
      <c r="AW102" s="150"/>
      <c r="AX102" s="150"/>
      <c r="BC102"/>
      <c r="BD102"/>
      <c r="BE102"/>
      <c r="BF102"/>
      <c r="BG102"/>
      <c r="BH102" s="116"/>
      <c r="BQ102" s="124"/>
      <c r="FK102" s="73"/>
    </row>
    <row r="103" spans="1:182" s="11" customFormat="1">
      <c r="A103" s="69">
        <v>100729346</v>
      </c>
      <c r="B103" s="21">
        <v>10</v>
      </c>
      <c r="C103" s="22">
        <v>10</v>
      </c>
      <c r="D103" s="22">
        <v>10</v>
      </c>
      <c r="E103" s="23">
        <f t="shared" si="15"/>
        <v>1</v>
      </c>
      <c r="F103" s="24">
        <v>15.5</v>
      </c>
      <c r="G103" s="25">
        <v>0</v>
      </c>
      <c r="H103" s="31">
        <v>10</v>
      </c>
      <c r="I103" s="32">
        <v>10</v>
      </c>
      <c r="J103" s="32">
        <v>10</v>
      </c>
      <c r="K103" s="33">
        <f t="shared" si="16"/>
        <v>1</v>
      </c>
      <c r="L103" s="34">
        <v>14.67</v>
      </c>
      <c r="M103" s="35">
        <v>0</v>
      </c>
      <c r="N103" s="78">
        <v>10</v>
      </c>
      <c r="O103" s="78">
        <v>10</v>
      </c>
      <c r="P103" s="78">
        <v>10</v>
      </c>
      <c r="Q103" s="79">
        <f t="shared" si="22"/>
        <v>1</v>
      </c>
      <c r="R103" s="90">
        <v>14.67</v>
      </c>
      <c r="S103" s="92">
        <v>0</v>
      </c>
      <c r="T103" s="94">
        <v>10</v>
      </c>
      <c r="U103" s="94">
        <v>10</v>
      </c>
      <c r="V103" s="94">
        <v>10</v>
      </c>
      <c r="W103" s="95">
        <f t="shared" si="23"/>
        <v>1</v>
      </c>
      <c r="X103" s="106">
        <v>16.78</v>
      </c>
      <c r="Y103" s="106">
        <v>0</v>
      </c>
      <c r="Z103" s="99">
        <v>2</v>
      </c>
      <c r="AA103" s="41">
        <v>8.76</v>
      </c>
      <c r="AB103" s="42">
        <v>0</v>
      </c>
      <c r="AC103" s="42">
        <v>7.83</v>
      </c>
      <c r="AD103" s="42">
        <v>0</v>
      </c>
      <c r="AE103" s="42">
        <v>7.57</v>
      </c>
      <c r="AF103" s="42">
        <v>0</v>
      </c>
      <c r="AG103" s="42">
        <v>7.69</v>
      </c>
      <c r="AH103" s="42">
        <v>0</v>
      </c>
      <c r="AI103" s="43">
        <v>1</v>
      </c>
      <c r="AJ103" s="120">
        <v>0.96875</v>
      </c>
      <c r="AK103" s="143">
        <f t="shared" si="17"/>
        <v>1</v>
      </c>
      <c r="AL103" s="144">
        <f t="shared" si="20"/>
        <v>1</v>
      </c>
      <c r="AM103" s="137">
        <f t="shared" si="21"/>
        <v>0.88782131345688975</v>
      </c>
      <c r="AN103" s="138">
        <v>1</v>
      </c>
      <c r="AO103" s="177">
        <v>4.05</v>
      </c>
      <c r="AP103" s="161">
        <f>AO103+0.5</f>
        <v>4.55</v>
      </c>
      <c r="AQ103" s="162">
        <f t="shared" si="18"/>
        <v>93.595532836422251</v>
      </c>
      <c r="AR103" s="131">
        <f t="shared" si="19"/>
        <v>4</v>
      </c>
      <c r="AS103" s="179" t="s">
        <v>39</v>
      </c>
      <c r="AU103" s="149"/>
      <c r="AV103"/>
      <c r="AW103" s="150"/>
      <c r="AX103" s="150"/>
      <c r="AY103" s="75"/>
      <c r="BB103" s="152"/>
      <c r="BC103"/>
      <c r="BD103"/>
      <c r="BE103"/>
      <c r="BF103"/>
      <c r="BG103"/>
      <c r="BH103" s="116"/>
      <c r="BI103" s="75"/>
      <c r="BJ103" s="75"/>
      <c r="BK103"/>
      <c r="BL103" s="74"/>
      <c r="BM103" s="74"/>
      <c r="BN103" s="74"/>
      <c r="BO103" s="74"/>
      <c r="BP103" s="74"/>
      <c r="BQ103" s="124"/>
      <c r="BR103" s="74"/>
      <c r="BS103"/>
      <c r="BT103"/>
      <c r="BU103"/>
      <c r="BV103"/>
      <c r="BX103"/>
      <c r="BY103"/>
      <c r="BZ103"/>
      <c r="CA103"/>
      <c r="CE103"/>
      <c r="CF103"/>
      <c r="CG103"/>
      <c r="CH103"/>
      <c r="CI103"/>
      <c r="CM103"/>
      <c r="CN103"/>
      <c r="CO103"/>
      <c r="CP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 s="73"/>
      <c r="FL103"/>
      <c r="FM103"/>
      <c r="FN103"/>
      <c r="FP103"/>
      <c r="FQ103"/>
      <c r="FR103"/>
      <c r="FS103"/>
      <c r="FT103"/>
      <c r="FU103"/>
      <c r="FV103"/>
      <c r="FW103"/>
      <c r="FX103"/>
      <c r="FY103"/>
      <c r="FZ103"/>
    </row>
    <row r="104" spans="1:182">
      <c r="A104" s="69">
        <v>100734739</v>
      </c>
      <c r="B104" s="21">
        <v>10</v>
      </c>
      <c r="C104" s="22">
        <v>10</v>
      </c>
      <c r="D104" s="22">
        <v>10</v>
      </c>
      <c r="E104" s="23">
        <f t="shared" si="15"/>
        <v>1</v>
      </c>
      <c r="F104" s="24">
        <v>8</v>
      </c>
      <c r="G104" s="25">
        <v>0</v>
      </c>
      <c r="H104" s="31">
        <v>10</v>
      </c>
      <c r="I104" s="32">
        <v>10</v>
      </c>
      <c r="J104" s="32">
        <v>10</v>
      </c>
      <c r="K104" s="33">
        <f t="shared" si="16"/>
        <v>1</v>
      </c>
      <c r="L104" s="34">
        <v>17</v>
      </c>
      <c r="M104" s="35">
        <v>0</v>
      </c>
      <c r="N104" s="78">
        <v>10</v>
      </c>
      <c r="O104" s="78">
        <v>10</v>
      </c>
      <c r="P104" s="78">
        <v>10</v>
      </c>
      <c r="Q104" s="79">
        <f t="shared" si="22"/>
        <v>1</v>
      </c>
      <c r="R104" s="90">
        <v>15</v>
      </c>
      <c r="S104" s="92">
        <v>0</v>
      </c>
      <c r="T104" s="94">
        <v>10</v>
      </c>
      <c r="U104" s="94">
        <v>10</v>
      </c>
      <c r="V104" s="94">
        <v>10</v>
      </c>
      <c r="W104" s="95">
        <f t="shared" si="23"/>
        <v>1</v>
      </c>
      <c r="X104" s="106">
        <v>14.89</v>
      </c>
      <c r="Y104" s="106">
        <v>0</v>
      </c>
      <c r="Z104" s="99">
        <v>2</v>
      </c>
      <c r="AA104" s="41">
        <v>8.0500000000000007</v>
      </c>
      <c r="AB104" s="42">
        <v>0</v>
      </c>
      <c r="AC104" s="42">
        <v>7.69</v>
      </c>
      <c r="AD104" s="42">
        <v>0</v>
      </c>
      <c r="AE104" s="42">
        <v>7.59</v>
      </c>
      <c r="AF104" s="42">
        <v>0</v>
      </c>
      <c r="AG104" s="42">
        <v>8.2100000000000009</v>
      </c>
      <c r="AH104" s="42">
        <v>0</v>
      </c>
      <c r="AI104" s="43">
        <v>1</v>
      </c>
      <c r="AJ104" s="120">
        <v>1</v>
      </c>
      <c r="AK104" s="143">
        <f t="shared" si="17"/>
        <v>1</v>
      </c>
      <c r="AL104" s="144">
        <f t="shared" si="20"/>
        <v>1</v>
      </c>
      <c r="AM104" s="137">
        <f t="shared" si="21"/>
        <v>0.81639806607574539</v>
      </c>
      <c r="AN104" s="138">
        <v>0.25</v>
      </c>
      <c r="AO104" s="177">
        <v>3.8966666666666669</v>
      </c>
      <c r="AP104" s="160">
        <v>3.8966666666666669</v>
      </c>
      <c r="AQ104" s="162">
        <f t="shared" si="18"/>
        <v>79.083284985226967</v>
      </c>
      <c r="AR104" s="131">
        <f t="shared" si="19"/>
        <v>3</v>
      </c>
      <c r="AS104" s="178"/>
      <c r="AU104" s="149"/>
      <c r="AV104"/>
      <c r="AW104" s="150"/>
      <c r="AX104" s="150"/>
      <c r="BC104"/>
      <c r="BD104"/>
      <c r="BE104"/>
      <c r="BF104"/>
      <c r="BG104"/>
      <c r="BH104" s="116"/>
      <c r="BQ104" s="124"/>
      <c r="BR104" s="117"/>
      <c r="BS104" s="11"/>
      <c r="FK104" s="73"/>
    </row>
    <row r="105" spans="1:182">
      <c r="A105" s="69">
        <v>100738463</v>
      </c>
      <c r="B105" s="21">
        <v>10</v>
      </c>
      <c r="C105" s="22">
        <v>10</v>
      </c>
      <c r="D105" s="22">
        <v>10</v>
      </c>
      <c r="E105" s="23">
        <f t="shared" si="15"/>
        <v>1</v>
      </c>
      <c r="F105" s="24">
        <v>0</v>
      </c>
      <c r="G105" s="25">
        <v>26.33</v>
      </c>
      <c r="H105" s="31">
        <v>10</v>
      </c>
      <c r="I105" s="32">
        <v>10</v>
      </c>
      <c r="J105" s="32">
        <v>10</v>
      </c>
      <c r="K105" s="33">
        <f t="shared" si="16"/>
        <v>1</v>
      </c>
      <c r="L105" s="34">
        <v>0</v>
      </c>
      <c r="M105" s="35">
        <v>30</v>
      </c>
      <c r="N105" s="78">
        <v>10</v>
      </c>
      <c r="O105" s="78">
        <v>10</v>
      </c>
      <c r="P105" s="78">
        <v>10</v>
      </c>
      <c r="Q105" s="79">
        <f t="shared" si="22"/>
        <v>1</v>
      </c>
      <c r="R105" s="90">
        <v>0</v>
      </c>
      <c r="S105" s="92">
        <v>26</v>
      </c>
      <c r="T105" s="94">
        <v>10</v>
      </c>
      <c r="U105" s="94">
        <v>10</v>
      </c>
      <c r="V105" s="94">
        <v>10</v>
      </c>
      <c r="W105" s="95">
        <f t="shared" si="23"/>
        <v>1</v>
      </c>
      <c r="X105" s="106">
        <v>0</v>
      </c>
      <c r="Y105" s="106">
        <v>26</v>
      </c>
      <c r="Z105" s="99">
        <v>2</v>
      </c>
      <c r="AA105" s="41">
        <v>0</v>
      </c>
      <c r="AB105" s="42">
        <v>13.91</v>
      </c>
      <c r="AC105" s="42">
        <v>0</v>
      </c>
      <c r="AD105" s="42">
        <v>15.44</v>
      </c>
      <c r="AE105" s="42">
        <v>0</v>
      </c>
      <c r="AF105" s="42">
        <v>12.71</v>
      </c>
      <c r="AG105" s="42">
        <v>0</v>
      </c>
      <c r="AH105" s="42">
        <v>13.65</v>
      </c>
      <c r="AI105" s="43">
        <v>1</v>
      </c>
      <c r="AJ105" s="120">
        <v>0</v>
      </c>
      <c r="AK105" s="143">
        <f t="shared" si="17"/>
        <v>1</v>
      </c>
      <c r="AL105" s="144">
        <f t="shared" si="20"/>
        <v>1</v>
      </c>
      <c r="AM105" s="137">
        <f t="shared" si="21"/>
        <v>1.3206823695187466</v>
      </c>
      <c r="AN105" s="138">
        <v>0.75</v>
      </c>
      <c r="AO105" s="177">
        <v>4.95</v>
      </c>
      <c r="AP105" s="160">
        <v>4.95</v>
      </c>
      <c r="AQ105" s="162">
        <f t="shared" si="18"/>
        <v>105.11705923796868</v>
      </c>
      <c r="AR105" s="131">
        <f t="shared" si="19"/>
        <v>5</v>
      </c>
      <c r="AS105" s="178"/>
      <c r="AU105" s="149"/>
      <c r="AV105"/>
      <c r="AW105" s="150"/>
      <c r="AX105" s="150"/>
      <c r="BC105"/>
      <c r="BD105"/>
      <c r="BE105"/>
      <c r="BF105"/>
      <c r="BG105"/>
      <c r="BH105" s="116"/>
      <c r="BQ105" s="124"/>
      <c r="FK105" s="73"/>
    </row>
    <row r="106" spans="1:182">
      <c r="A106" s="69">
        <v>100739381</v>
      </c>
      <c r="B106" s="21">
        <v>10</v>
      </c>
      <c r="C106" s="22" t="s">
        <v>0</v>
      </c>
      <c r="D106" s="22" t="s">
        <v>0</v>
      </c>
      <c r="E106" s="23">
        <f t="shared" si="15"/>
        <v>0.33333333333333331</v>
      </c>
      <c r="F106" s="24">
        <v>11</v>
      </c>
      <c r="G106" s="25">
        <v>20.67</v>
      </c>
      <c r="H106" s="31">
        <v>10</v>
      </c>
      <c r="I106" s="32">
        <v>10</v>
      </c>
      <c r="J106" s="32">
        <v>8.59</v>
      </c>
      <c r="K106" s="33">
        <f t="shared" si="16"/>
        <v>0.95299999999999996</v>
      </c>
      <c r="L106" s="34">
        <v>0</v>
      </c>
      <c r="M106" s="35">
        <v>28</v>
      </c>
      <c r="N106" s="78">
        <v>10</v>
      </c>
      <c r="O106" s="78">
        <v>10</v>
      </c>
      <c r="P106" s="78">
        <v>9.39</v>
      </c>
      <c r="Q106" s="79">
        <f t="shared" si="22"/>
        <v>0.97966666666666669</v>
      </c>
      <c r="R106" s="90">
        <v>15.33</v>
      </c>
      <c r="S106" s="92">
        <v>0</v>
      </c>
      <c r="T106" s="94">
        <v>10</v>
      </c>
      <c r="U106" s="94">
        <v>10</v>
      </c>
      <c r="V106" s="94">
        <v>10</v>
      </c>
      <c r="W106" s="95">
        <f t="shared" si="23"/>
        <v>1</v>
      </c>
      <c r="X106" s="106">
        <v>10</v>
      </c>
      <c r="Y106" s="106">
        <v>0</v>
      </c>
      <c r="Z106" s="99">
        <v>2</v>
      </c>
      <c r="AA106" s="41">
        <v>0</v>
      </c>
      <c r="AB106" s="42">
        <v>13.53</v>
      </c>
      <c r="AC106" s="42">
        <v>0</v>
      </c>
      <c r="AD106" s="42">
        <v>15.4</v>
      </c>
      <c r="AE106" s="42">
        <v>7.74</v>
      </c>
      <c r="AF106" s="42">
        <v>0</v>
      </c>
      <c r="AG106" s="42">
        <v>8.09</v>
      </c>
      <c r="AH106" s="42">
        <v>0</v>
      </c>
      <c r="AI106" s="43">
        <v>0.875</v>
      </c>
      <c r="AJ106" s="120">
        <v>0.34375</v>
      </c>
      <c r="AK106" s="143">
        <f t="shared" si="17"/>
        <v>0.98958333333333337</v>
      </c>
      <c r="AL106" s="144">
        <f t="shared" si="20"/>
        <v>0.8165</v>
      </c>
      <c r="AM106" s="137">
        <f t="shared" si="21"/>
        <v>1.1178565233680158</v>
      </c>
      <c r="AN106" s="138">
        <v>0.75</v>
      </c>
      <c r="AO106" s="177">
        <v>4.5066666666666668</v>
      </c>
      <c r="AP106" s="160">
        <v>4.5066666666666668</v>
      </c>
      <c r="AQ106" s="162">
        <f t="shared" si="18"/>
        <v>94.508496417533735</v>
      </c>
      <c r="AR106" s="131">
        <f t="shared" si="19"/>
        <v>5</v>
      </c>
      <c r="AS106" s="178"/>
      <c r="AU106" s="149"/>
      <c r="AV106"/>
      <c r="AW106" s="150"/>
      <c r="AX106" s="150"/>
      <c r="BC106"/>
      <c r="BD106"/>
      <c r="BE106"/>
      <c r="BF106"/>
      <c r="BG106"/>
      <c r="BH106" s="116"/>
      <c r="BQ106" s="124"/>
      <c r="FK106" s="73"/>
    </row>
    <row r="107" spans="1:182">
      <c r="A107" s="69">
        <v>100739488</v>
      </c>
      <c r="B107" s="21" t="s">
        <v>0</v>
      </c>
      <c r="C107" s="22" t="s">
        <v>0</v>
      </c>
      <c r="D107" s="22" t="s">
        <v>0</v>
      </c>
      <c r="E107" s="23">
        <f t="shared" ref="E107:E138" si="24">SUM(B107:D107)/30</f>
        <v>0</v>
      </c>
      <c r="F107" s="24">
        <v>0</v>
      </c>
      <c r="G107" s="25">
        <v>0</v>
      </c>
      <c r="H107" s="31" t="s">
        <v>0</v>
      </c>
      <c r="I107" s="32" t="s">
        <v>0</v>
      </c>
      <c r="J107" s="32" t="s">
        <v>0</v>
      </c>
      <c r="K107" s="33">
        <f t="shared" ref="K107:K138" si="25">SUM(H107:J107)/30</f>
        <v>0</v>
      </c>
      <c r="L107" s="34">
        <v>0</v>
      </c>
      <c r="M107" s="35">
        <v>0</v>
      </c>
      <c r="N107" s="78" t="s">
        <v>0</v>
      </c>
      <c r="O107" s="78" t="s">
        <v>0</v>
      </c>
      <c r="P107" s="78" t="s">
        <v>0</v>
      </c>
      <c r="Q107" s="79">
        <f t="shared" si="22"/>
        <v>0</v>
      </c>
      <c r="R107" s="90">
        <v>0</v>
      </c>
      <c r="S107" s="92">
        <v>0</v>
      </c>
      <c r="T107" s="94" t="s">
        <v>0</v>
      </c>
      <c r="U107" s="94" t="s">
        <v>0</v>
      </c>
      <c r="V107" s="94" t="s">
        <v>0</v>
      </c>
      <c r="W107" s="95">
        <f t="shared" si="23"/>
        <v>0</v>
      </c>
      <c r="X107" s="106">
        <v>0</v>
      </c>
      <c r="Y107" s="106">
        <v>0</v>
      </c>
      <c r="Z107" s="99"/>
      <c r="AA107" s="41">
        <v>0</v>
      </c>
      <c r="AB107" s="42">
        <v>0</v>
      </c>
      <c r="AC107" s="42">
        <v>0</v>
      </c>
      <c r="AD107" s="42">
        <v>0</v>
      </c>
      <c r="AE107" s="42">
        <v>0</v>
      </c>
      <c r="AF107" s="42">
        <v>0</v>
      </c>
      <c r="AG107" s="42">
        <v>0</v>
      </c>
      <c r="AH107" s="42">
        <v>0</v>
      </c>
      <c r="AI107" s="43"/>
      <c r="AJ107" s="120">
        <v>0</v>
      </c>
      <c r="AK107" s="143">
        <f t="shared" si="17"/>
        <v>0</v>
      </c>
      <c r="AL107" s="144">
        <f t="shared" si="20"/>
        <v>0</v>
      </c>
      <c r="AM107" s="137">
        <f t="shared" si="21"/>
        <v>0</v>
      </c>
      <c r="AN107" s="138">
        <v>0</v>
      </c>
      <c r="AO107" s="175"/>
      <c r="AP107" s="159"/>
      <c r="AQ107" s="162" t="str">
        <f t="shared" ref="AQ107:AQ138" si="26">IF(AP107&gt;0,15*AK107+10*AL107+25*AM107+10*AN107+40*AP107/5,"*")</f>
        <v>*</v>
      </c>
      <c r="AR107" s="131" t="str">
        <f t="shared" ref="AR107:AR138" si="27">IF(AQ107="*","*",IF(AQ107&gt;=$AC$163,5,IF(AQ107&gt;=$AC$164,4,IF(AQ107&gt;=$AC$165,3,IF(AQ107&gt;=$AC$166,2,IF(AQ107&gt;=$AC$167,1,IF(AQ107&gt;=0,0,"*")))))))</f>
        <v>*</v>
      </c>
      <c r="AS107" s="176"/>
      <c r="AU107" s="149"/>
      <c r="AV107"/>
      <c r="AW107" s="150"/>
      <c r="AX107" s="150"/>
      <c r="BC107"/>
      <c r="BD107"/>
      <c r="BE107"/>
      <c r="BF107"/>
      <c r="BG107"/>
      <c r="BH107" s="116"/>
      <c r="BQ107" s="124"/>
      <c r="FK107" s="73"/>
    </row>
    <row r="108" spans="1:182">
      <c r="A108" s="69">
        <v>100740176</v>
      </c>
      <c r="B108" s="21">
        <v>8.84</v>
      </c>
      <c r="C108" s="22">
        <v>8.89</v>
      </c>
      <c r="D108" s="22">
        <v>6.25</v>
      </c>
      <c r="E108" s="23">
        <f t="shared" si="24"/>
        <v>0.79933333333333334</v>
      </c>
      <c r="F108" s="24">
        <v>11.89</v>
      </c>
      <c r="G108" s="25">
        <v>0</v>
      </c>
      <c r="H108" s="31">
        <v>10</v>
      </c>
      <c r="I108" s="32">
        <v>10</v>
      </c>
      <c r="J108" s="32">
        <v>8.9</v>
      </c>
      <c r="K108" s="33">
        <f t="shared" si="25"/>
        <v>0.96333333333333326</v>
      </c>
      <c r="L108" s="34">
        <v>8.33</v>
      </c>
      <c r="M108" s="35">
        <v>0</v>
      </c>
      <c r="N108" s="78">
        <v>10</v>
      </c>
      <c r="O108" s="78">
        <v>10</v>
      </c>
      <c r="P108" s="78">
        <v>9.09</v>
      </c>
      <c r="Q108" s="79">
        <f t="shared" si="22"/>
        <v>0.96966666666666668</v>
      </c>
      <c r="R108" s="90">
        <v>12.67</v>
      </c>
      <c r="S108" s="92">
        <v>0</v>
      </c>
      <c r="T108" s="94">
        <v>7.34</v>
      </c>
      <c r="U108" s="94">
        <v>8.43</v>
      </c>
      <c r="V108" s="94">
        <v>7.68</v>
      </c>
      <c r="W108" s="95">
        <f t="shared" si="23"/>
        <v>0.78166666666666662</v>
      </c>
      <c r="X108" s="106">
        <v>13</v>
      </c>
      <c r="Y108" s="106">
        <v>0</v>
      </c>
      <c r="Z108" s="99">
        <v>2</v>
      </c>
      <c r="AA108" s="41">
        <v>7.68</v>
      </c>
      <c r="AB108" s="42">
        <v>0</v>
      </c>
      <c r="AC108" s="42">
        <v>7.89</v>
      </c>
      <c r="AD108" s="42">
        <v>0</v>
      </c>
      <c r="AE108" s="42">
        <v>8</v>
      </c>
      <c r="AF108" s="42">
        <v>0</v>
      </c>
      <c r="AG108" s="42">
        <v>8.42</v>
      </c>
      <c r="AH108" s="42">
        <v>0</v>
      </c>
      <c r="AI108" s="43">
        <v>0.875</v>
      </c>
      <c r="AJ108" s="120">
        <v>0.421875</v>
      </c>
      <c r="AK108" s="143">
        <f t="shared" si="17"/>
        <v>1</v>
      </c>
      <c r="AL108" s="144">
        <f t="shared" si="20"/>
        <v>0.87850000000000017</v>
      </c>
      <c r="AM108" s="137">
        <f t="shared" si="21"/>
        <v>0.72724113618049957</v>
      </c>
      <c r="AN108" s="138">
        <v>1</v>
      </c>
      <c r="AO108" s="177">
        <v>3.3033333333333337</v>
      </c>
      <c r="AP108" s="161">
        <f>AO108+0.5</f>
        <v>3.8033333333333337</v>
      </c>
      <c r="AQ108" s="162">
        <f t="shared" si="26"/>
        <v>82.392695071179162</v>
      </c>
      <c r="AR108" s="131">
        <f t="shared" si="27"/>
        <v>3</v>
      </c>
      <c r="AS108" s="179" t="s">
        <v>39</v>
      </c>
      <c r="AU108" s="149"/>
      <c r="AV108"/>
      <c r="AW108" s="150"/>
      <c r="AX108" s="150"/>
      <c r="BC108"/>
      <c r="BD108"/>
      <c r="BE108"/>
      <c r="BF108"/>
      <c r="BG108"/>
      <c r="BH108" s="116"/>
      <c r="BQ108" s="124"/>
      <c r="FK108" s="73"/>
    </row>
    <row r="109" spans="1:182">
      <c r="A109" s="69">
        <v>100741272</v>
      </c>
      <c r="B109" s="21">
        <v>10</v>
      </c>
      <c r="C109" s="22">
        <v>10</v>
      </c>
      <c r="D109" s="22">
        <v>10</v>
      </c>
      <c r="E109" s="23">
        <f t="shared" si="24"/>
        <v>1</v>
      </c>
      <c r="F109" s="24">
        <v>15.33</v>
      </c>
      <c r="G109" s="25">
        <v>0</v>
      </c>
      <c r="H109" s="31">
        <v>10</v>
      </c>
      <c r="I109" s="32">
        <v>10</v>
      </c>
      <c r="J109" s="32">
        <v>10</v>
      </c>
      <c r="K109" s="33">
        <f t="shared" si="25"/>
        <v>1</v>
      </c>
      <c r="L109" s="34">
        <v>15.67</v>
      </c>
      <c r="M109" s="35">
        <v>0</v>
      </c>
      <c r="N109" s="78">
        <v>10</v>
      </c>
      <c r="O109" s="78">
        <v>10</v>
      </c>
      <c r="P109" s="78">
        <v>10</v>
      </c>
      <c r="Q109" s="79">
        <f t="shared" si="22"/>
        <v>1</v>
      </c>
      <c r="R109" s="90">
        <v>15.33</v>
      </c>
      <c r="S109" s="92">
        <v>0</v>
      </c>
      <c r="T109" s="94">
        <v>10</v>
      </c>
      <c r="U109" s="94">
        <v>10</v>
      </c>
      <c r="V109" s="94">
        <v>10</v>
      </c>
      <c r="W109" s="95">
        <f t="shared" si="23"/>
        <v>1</v>
      </c>
      <c r="X109" s="106">
        <v>0</v>
      </c>
      <c r="Y109" s="106">
        <v>27.33</v>
      </c>
      <c r="Z109" s="99">
        <v>2</v>
      </c>
      <c r="AA109" s="41">
        <v>8.25</v>
      </c>
      <c r="AB109" s="42">
        <v>0</v>
      </c>
      <c r="AC109" s="42">
        <v>7.46</v>
      </c>
      <c r="AD109" s="42">
        <v>0</v>
      </c>
      <c r="AE109" s="42">
        <v>7.79</v>
      </c>
      <c r="AF109" s="42">
        <v>0</v>
      </c>
      <c r="AG109" s="42">
        <v>0</v>
      </c>
      <c r="AH109" s="42">
        <v>13.02</v>
      </c>
      <c r="AI109" s="43">
        <v>0.79166666666666663</v>
      </c>
      <c r="AJ109" s="120">
        <v>0.234375</v>
      </c>
      <c r="AK109" s="143">
        <f t="shared" si="17"/>
        <v>0.86979166666666663</v>
      </c>
      <c r="AL109" s="144">
        <f t="shared" si="20"/>
        <v>1</v>
      </c>
      <c r="AM109" s="137">
        <f t="shared" si="21"/>
        <v>0.99109485702081279</v>
      </c>
      <c r="AN109" s="138">
        <v>0.75</v>
      </c>
      <c r="AO109" s="177">
        <v>4.5766666666666671</v>
      </c>
      <c r="AP109" s="160">
        <v>4.5766666666666671</v>
      </c>
      <c r="AQ109" s="162">
        <f t="shared" si="26"/>
        <v>91.937579758853644</v>
      </c>
      <c r="AR109" s="131">
        <f t="shared" si="27"/>
        <v>4</v>
      </c>
      <c r="AS109" s="178"/>
      <c r="AU109" s="149"/>
      <c r="AV109"/>
      <c r="AW109" s="150"/>
      <c r="AX109" s="150"/>
      <c r="BC109"/>
      <c r="BD109"/>
      <c r="BE109"/>
      <c r="BF109"/>
      <c r="BG109"/>
      <c r="BH109" s="116"/>
      <c r="BQ109" s="124"/>
      <c r="FK109" s="73"/>
    </row>
    <row r="110" spans="1:182">
      <c r="A110" s="69">
        <v>100741353</v>
      </c>
      <c r="B110" s="21">
        <v>9.33</v>
      </c>
      <c r="C110" s="22">
        <v>10</v>
      </c>
      <c r="D110" s="22">
        <v>7.92</v>
      </c>
      <c r="E110" s="23">
        <f t="shared" si="24"/>
        <v>0.90833333333333333</v>
      </c>
      <c r="F110" s="24">
        <v>15.33</v>
      </c>
      <c r="G110" s="25">
        <v>0</v>
      </c>
      <c r="H110" s="31">
        <v>10</v>
      </c>
      <c r="I110" s="32">
        <v>10</v>
      </c>
      <c r="J110" s="32">
        <v>8.48</v>
      </c>
      <c r="K110" s="33">
        <f t="shared" si="25"/>
        <v>0.94933333333333336</v>
      </c>
      <c r="L110" s="34">
        <v>15.33</v>
      </c>
      <c r="M110" s="35">
        <v>0</v>
      </c>
      <c r="N110" s="78">
        <v>10</v>
      </c>
      <c r="O110" s="78">
        <v>10</v>
      </c>
      <c r="P110" s="78">
        <v>10</v>
      </c>
      <c r="Q110" s="79">
        <f t="shared" si="22"/>
        <v>1</v>
      </c>
      <c r="R110" s="90">
        <v>15.67</v>
      </c>
      <c r="S110" s="92">
        <v>0</v>
      </c>
      <c r="T110" s="94">
        <v>10</v>
      </c>
      <c r="U110" s="94">
        <v>10</v>
      </c>
      <c r="V110" s="94">
        <v>10</v>
      </c>
      <c r="W110" s="95">
        <f t="shared" si="23"/>
        <v>1</v>
      </c>
      <c r="X110" s="106">
        <v>12</v>
      </c>
      <c r="Y110" s="106">
        <v>0</v>
      </c>
      <c r="Z110" s="99">
        <v>2</v>
      </c>
      <c r="AA110" s="41">
        <v>8.89</v>
      </c>
      <c r="AB110" s="42">
        <v>0</v>
      </c>
      <c r="AC110" s="42">
        <v>7.71</v>
      </c>
      <c r="AD110" s="42">
        <v>0</v>
      </c>
      <c r="AE110" s="42">
        <v>7.71</v>
      </c>
      <c r="AF110" s="42">
        <v>0</v>
      </c>
      <c r="AG110" s="42">
        <v>8.98</v>
      </c>
      <c r="AH110" s="42">
        <v>0</v>
      </c>
      <c r="AI110" s="43">
        <v>1</v>
      </c>
      <c r="AJ110" s="120">
        <v>1.5625E-2</v>
      </c>
      <c r="AK110" s="143">
        <f t="shared" si="17"/>
        <v>1</v>
      </c>
      <c r="AL110" s="144">
        <f t="shared" si="20"/>
        <v>0.9644166666666667</v>
      </c>
      <c r="AM110" s="137">
        <f t="shared" si="21"/>
        <v>0.86460817888799357</v>
      </c>
      <c r="AN110" s="138">
        <v>0.75</v>
      </c>
      <c r="AO110" s="177">
        <v>3.3433333333333328</v>
      </c>
      <c r="AP110" s="161">
        <f>AO110+0.5</f>
        <v>3.8433333333333328</v>
      </c>
      <c r="AQ110" s="162">
        <f t="shared" si="26"/>
        <v>84.506037805533168</v>
      </c>
      <c r="AR110" s="131">
        <f t="shared" si="27"/>
        <v>4</v>
      </c>
      <c r="AS110" s="179" t="s">
        <v>39</v>
      </c>
      <c r="AU110" s="149"/>
      <c r="AV110"/>
      <c r="AW110" s="150"/>
      <c r="AX110" s="150"/>
      <c r="BC110"/>
      <c r="BD110"/>
      <c r="BE110"/>
      <c r="BF110"/>
      <c r="BG110"/>
      <c r="BH110" s="116"/>
      <c r="BJ110" s="119"/>
      <c r="BK110" s="11"/>
      <c r="BL110" s="117"/>
      <c r="BQ110" s="124"/>
      <c r="FK110" s="73"/>
    </row>
    <row r="111" spans="1:182">
      <c r="A111" s="69">
        <v>100742381</v>
      </c>
      <c r="B111" s="21">
        <v>9.56</v>
      </c>
      <c r="C111" s="22">
        <v>8.15</v>
      </c>
      <c r="D111" s="22">
        <v>6.67</v>
      </c>
      <c r="E111" s="23">
        <f t="shared" si="24"/>
        <v>0.81266666666666676</v>
      </c>
      <c r="F111" s="24">
        <v>13.67</v>
      </c>
      <c r="G111" s="25">
        <v>0</v>
      </c>
      <c r="H111" s="31">
        <v>10</v>
      </c>
      <c r="I111" s="32">
        <v>10</v>
      </c>
      <c r="J111" s="32">
        <v>9.81</v>
      </c>
      <c r="K111" s="33">
        <f t="shared" si="25"/>
        <v>0.9936666666666667</v>
      </c>
      <c r="L111" s="34">
        <v>17</v>
      </c>
      <c r="M111" s="35">
        <v>0</v>
      </c>
      <c r="N111" s="78">
        <v>10</v>
      </c>
      <c r="O111" s="78">
        <v>10</v>
      </c>
      <c r="P111" s="78">
        <v>10</v>
      </c>
      <c r="Q111" s="79">
        <f t="shared" si="22"/>
        <v>1</v>
      </c>
      <c r="R111" s="90">
        <v>15</v>
      </c>
      <c r="S111" s="92">
        <v>0</v>
      </c>
      <c r="T111" s="94">
        <v>10</v>
      </c>
      <c r="U111" s="94">
        <v>10</v>
      </c>
      <c r="V111" s="94">
        <v>10</v>
      </c>
      <c r="W111" s="95">
        <f t="shared" si="23"/>
        <v>1</v>
      </c>
      <c r="X111" s="106">
        <v>17</v>
      </c>
      <c r="Y111" s="106">
        <v>0</v>
      </c>
      <c r="Z111" s="99">
        <v>2</v>
      </c>
      <c r="AA111" s="41">
        <v>7.92</v>
      </c>
      <c r="AB111" s="42">
        <v>0</v>
      </c>
      <c r="AC111" s="42">
        <v>8</v>
      </c>
      <c r="AD111" s="42">
        <v>0</v>
      </c>
      <c r="AE111" s="42">
        <v>7.36</v>
      </c>
      <c r="AF111" s="42">
        <v>0</v>
      </c>
      <c r="AG111" s="42">
        <v>8.65</v>
      </c>
      <c r="AH111" s="42">
        <v>0</v>
      </c>
      <c r="AI111" s="43">
        <v>1</v>
      </c>
      <c r="AJ111" s="120">
        <v>0.59375</v>
      </c>
      <c r="AK111" s="143">
        <f t="shared" si="17"/>
        <v>1</v>
      </c>
      <c r="AL111" s="144">
        <f t="shared" si="20"/>
        <v>0.95158333333333334</v>
      </c>
      <c r="AM111" s="137">
        <f t="shared" si="21"/>
        <v>0.89919721998388391</v>
      </c>
      <c r="AN111" s="138">
        <v>1</v>
      </c>
      <c r="AO111" s="177">
        <v>3.8566666666666665</v>
      </c>
      <c r="AP111" s="161">
        <f>AO111+0.5</f>
        <v>4.3566666666666665</v>
      </c>
      <c r="AQ111" s="162">
        <f t="shared" si="26"/>
        <v>91.849097166263761</v>
      </c>
      <c r="AR111" s="131">
        <f t="shared" si="27"/>
        <v>4</v>
      </c>
      <c r="AS111" s="179" t="s">
        <v>39</v>
      </c>
      <c r="AU111" s="149"/>
      <c r="AV111"/>
      <c r="AW111" s="150"/>
      <c r="AX111" s="150"/>
      <c r="BC111"/>
      <c r="BD111"/>
      <c r="BE111"/>
      <c r="BF111"/>
      <c r="BG111"/>
      <c r="BH111" s="116"/>
      <c r="BQ111" s="124"/>
      <c r="FK111" s="73"/>
    </row>
    <row r="112" spans="1:182">
      <c r="A112" s="69">
        <v>100744936</v>
      </c>
      <c r="B112" s="21">
        <v>10</v>
      </c>
      <c r="C112" s="22">
        <v>10</v>
      </c>
      <c r="D112" s="22">
        <v>10</v>
      </c>
      <c r="E112" s="23">
        <f t="shared" si="24"/>
        <v>1</v>
      </c>
      <c r="F112" s="24">
        <v>18</v>
      </c>
      <c r="G112" s="25">
        <v>0</v>
      </c>
      <c r="H112" s="31">
        <v>10</v>
      </c>
      <c r="I112" s="32">
        <v>10</v>
      </c>
      <c r="J112" s="32">
        <v>8.85</v>
      </c>
      <c r="K112" s="33">
        <f t="shared" si="25"/>
        <v>0.96166666666666667</v>
      </c>
      <c r="L112" s="34">
        <v>17</v>
      </c>
      <c r="M112" s="35">
        <v>0</v>
      </c>
      <c r="N112" s="78">
        <v>10</v>
      </c>
      <c r="O112" s="78">
        <v>10</v>
      </c>
      <c r="P112" s="78">
        <v>9.09</v>
      </c>
      <c r="Q112" s="79">
        <f t="shared" si="22"/>
        <v>0.96966666666666668</v>
      </c>
      <c r="R112" s="90">
        <v>17</v>
      </c>
      <c r="S112" s="92">
        <v>0</v>
      </c>
      <c r="T112" s="94">
        <v>9.2899999999999991</v>
      </c>
      <c r="U112" s="94">
        <v>10</v>
      </c>
      <c r="V112" s="94">
        <v>9.74</v>
      </c>
      <c r="W112" s="95">
        <f t="shared" si="23"/>
        <v>0.96766666666666667</v>
      </c>
      <c r="X112" s="106">
        <v>0</v>
      </c>
      <c r="Y112" s="106">
        <v>25.67</v>
      </c>
      <c r="Z112" s="99">
        <v>2</v>
      </c>
      <c r="AA112" s="41">
        <v>0</v>
      </c>
      <c r="AB112" s="42">
        <v>0</v>
      </c>
      <c r="AC112" s="42">
        <v>7.28</v>
      </c>
      <c r="AD112" s="42">
        <v>0</v>
      </c>
      <c r="AE112" s="42">
        <v>8</v>
      </c>
      <c r="AF112" s="42">
        <v>0</v>
      </c>
      <c r="AG112" s="42">
        <v>0</v>
      </c>
      <c r="AH112" s="42">
        <v>12.21</v>
      </c>
      <c r="AI112" s="43">
        <v>0.95833333333333337</v>
      </c>
      <c r="AJ112" s="120">
        <v>0.984375</v>
      </c>
      <c r="AK112" s="143">
        <f t="shared" si="17"/>
        <v>1</v>
      </c>
      <c r="AL112" s="144">
        <f t="shared" si="20"/>
        <v>0.97474999999999989</v>
      </c>
      <c r="AM112" s="137">
        <f t="shared" si="21"/>
        <v>0.96924798773259813</v>
      </c>
      <c r="AN112" s="138">
        <v>1</v>
      </c>
      <c r="AO112" s="177">
        <v>4.5566666666666666</v>
      </c>
      <c r="AP112" s="160">
        <v>4.5566666666666666</v>
      </c>
      <c r="AQ112" s="162">
        <f t="shared" si="26"/>
        <v>95.432033026648284</v>
      </c>
      <c r="AR112" s="131">
        <f t="shared" si="27"/>
        <v>5</v>
      </c>
      <c r="AS112" s="178"/>
      <c r="AU112" s="149"/>
      <c r="AV112"/>
      <c r="AW112" s="150"/>
      <c r="AX112" s="150"/>
      <c r="BC112"/>
      <c r="BD112"/>
      <c r="BE112"/>
      <c r="BF112"/>
      <c r="BG112"/>
      <c r="BH112" s="116"/>
      <c r="BQ112" s="124"/>
      <c r="FK112" s="73"/>
    </row>
    <row r="113" spans="1:182">
      <c r="A113" s="69">
        <v>100745391</v>
      </c>
      <c r="B113" s="21">
        <v>10</v>
      </c>
      <c r="C113" s="22">
        <v>10</v>
      </c>
      <c r="D113" s="22">
        <v>8.18</v>
      </c>
      <c r="E113" s="23">
        <f t="shared" si="24"/>
        <v>0.93933333333333335</v>
      </c>
      <c r="F113" s="24">
        <v>9.33</v>
      </c>
      <c r="G113" s="25">
        <v>0</v>
      </c>
      <c r="H113" s="31">
        <v>9.2899999999999991</v>
      </c>
      <c r="I113" s="32">
        <v>10</v>
      </c>
      <c r="J113" s="32">
        <v>8.9</v>
      </c>
      <c r="K113" s="33">
        <f t="shared" si="25"/>
        <v>0.93966666666666654</v>
      </c>
      <c r="L113" s="34">
        <v>15.5</v>
      </c>
      <c r="M113" s="35">
        <v>0</v>
      </c>
      <c r="N113" s="78">
        <v>10</v>
      </c>
      <c r="O113" s="78">
        <v>10</v>
      </c>
      <c r="P113" s="78">
        <v>7.88</v>
      </c>
      <c r="Q113" s="79">
        <f t="shared" si="22"/>
        <v>0.92933333333333334</v>
      </c>
      <c r="R113" s="90">
        <v>14.33</v>
      </c>
      <c r="S113" s="92">
        <v>0</v>
      </c>
      <c r="T113" s="94">
        <v>8.9700000000000006</v>
      </c>
      <c r="U113" s="94">
        <v>10</v>
      </c>
      <c r="V113" s="94">
        <v>9.49</v>
      </c>
      <c r="W113" s="95">
        <f t="shared" si="23"/>
        <v>0.94866666666666666</v>
      </c>
      <c r="X113" s="106">
        <v>12.33</v>
      </c>
      <c r="Y113" s="106">
        <v>0</v>
      </c>
      <c r="Z113" s="99">
        <v>2</v>
      </c>
      <c r="AA113" s="41">
        <v>8.81</v>
      </c>
      <c r="AB113" s="42">
        <v>0</v>
      </c>
      <c r="AC113" s="42">
        <v>7.2</v>
      </c>
      <c r="AD113" s="42">
        <v>0</v>
      </c>
      <c r="AE113" s="42">
        <v>6.73</v>
      </c>
      <c r="AF113" s="42">
        <v>0</v>
      </c>
      <c r="AG113" s="42">
        <v>8.2899999999999991</v>
      </c>
      <c r="AH113" s="42">
        <v>0</v>
      </c>
      <c r="AI113" s="43">
        <v>1</v>
      </c>
      <c r="AJ113" s="120">
        <v>0.25</v>
      </c>
      <c r="AK113" s="143">
        <f t="shared" si="17"/>
        <v>1</v>
      </c>
      <c r="AL113" s="144">
        <f t="shared" si="20"/>
        <v>0.93924999999999992</v>
      </c>
      <c r="AM113" s="137">
        <f t="shared" si="21"/>
        <v>0.77771655922643024</v>
      </c>
      <c r="AN113" s="138">
        <v>0.25</v>
      </c>
      <c r="AO113" s="177">
        <v>3.5966666666666667</v>
      </c>
      <c r="AP113" s="160">
        <v>3.5966666666666667</v>
      </c>
      <c r="AQ113" s="162">
        <f t="shared" si="26"/>
        <v>75.108747313994087</v>
      </c>
      <c r="AR113" s="131">
        <f t="shared" si="27"/>
        <v>3</v>
      </c>
      <c r="AS113" s="178"/>
      <c r="AU113" s="149"/>
      <c r="AV113"/>
      <c r="AW113" s="150"/>
      <c r="AX113" s="150"/>
      <c r="BC113"/>
      <c r="BD113"/>
      <c r="BE113"/>
      <c r="BF113"/>
      <c r="BG113"/>
      <c r="BH113" s="116"/>
      <c r="BQ113" s="124"/>
      <c r="FK113" s="73"/>
    </row>
    <row r="114" spans="1:182">
      <c r="A114" s="69">
        <v>100745427</v>
      </c>
      <c r="B114" s="21">
        <v>5.73</v>
      </c>
      <c r="C114" s="22">
        <v>4.07</v>
      </c>
      <c r="D114" s="22">
        <v>7.08</v>
      </c>
      <c r="E114" s="23">
        <f t="shared" si="24"/>
        <v>0.56266666666666676</v>
      </c>
      <c r="F114" s="24">
        <v>3.33</v>
      </c>
      <c r="G114" s="25">
        <v>0</v>
      </c>
      <c r="H114" s="31">
        <v>10</v>
      </c>
      <c r="I114" s="32">
        <v>10</v>
      </c>
      <c r="J114" s="32">
        <v>9.6199999999999992</v>
      </c>
      <c r="K114" s="33">
        <f t="shared" si="25"/>
        <v>0.98733333333333329</v>
      </c>
      <c r="L114" s="34">
        <v>14.33</v>
      </c>
      <c r="M114" s="35">
        <v>0</v>
      </c>
      <c r="N114" s="78">
        <v>6.67</v>
      </c>
      <c r="O114" s="78">
        <v>8.57</v>
      </c>
      <c r="P114" s="78">
        <v>6.48</v>
      </c>
      <c r="Q114" s="79">
        <f t="shared" si="22"/>
        <v>0.72399999999999998</v>
      </c>
      <c r="R114" s="90">
        <v>16.670000000000002</v>
      </c>
      <c r="S114" s="92">
        <v>0</v>
      </c>
      <c r="T114" s="94">
        <v>8.9700000000000006</v>
      </c>
      <c r="U114" s="94">
        <v>10</v>
      </c>
      <c r="V114" s="94">
        <v>10</v>
      </c>
      <c r="W114" s="95">
        <f t="shared" si="23"/>
        <v>0.96566666666666667</v>
      </c>
      <c r="X114" s="106">
        <v>10.5</v>
      </c>
      <c r="Y114" s="106">
        <v>0</v>
      </c>
      <c r="Z114" s="99">
        <v>2</v>
      </c>
      <c r="AA114" s="41">
        <v>8.76</v>
      </c>
      <c r="AB114" s="42">
        <v>0</v>
      </c>
      <c r="AC114" s="42">
        <v>6.69</v>
      </c>
      <c r="AD114" s="42">
        <v>0</v>
      </c>
      <c r="AE114" s="42">
        <v>8</v>
      </c>
      <c r="AF114" s="42">
        <v>0</v>
      </c>
      <c r="AG114" s="42">
        <v>8.2799999999999994</v>
      </c>
      <c r="AH114" s="42">
        <v>0</v>
      </c>
      <c r="AI114" s="43">
        <v>0.91666666666666663</v>
      </c>
      <c r="AJ114" s="120">
        <v>0</v>
      </c>
      <c r="AK114" s="143">
        <f t="shared" si="17"/>
        <v>0.91666666666666663</v>
      </c>
      <c r="AL114" s="144">
        <f t="shared" si="20"/>
        <v>0.80991666666666662</v>
      </c>
      <c r="AM114" s="137">
        <f t="shared" si="21"/>
        <v>0.7144389605157131</v>
      </c>
      <c r="AN114" s="138">
        <v>1</v>
      </c>
      <c r="AO114" s="177">
        <v>3.3666666666666671</v>
      </c>
      <c r="AP114" s="161">
        <f>AO114+0.5</f>
        <v>3.8666666666666671</v>
      </c>
      <c r="AQ114" s="162">
        <f t="shared" si="26"/>
        <v>80.643474012892824</v>
      </c>
      <c r="AR114" s="131">
        <f t="shared" si="27"/>
        <v>3</v>
      </c>
      <c r="AS114" s="179" t="s">
        <v>39</v>
      </c>
      <c r="AU114" s="149"/>
      <c r="AV114"/>
      <c r="AW114" s="150"/>
      <c r="AX114" s="150"/>
      <c r="BC114"/>
      <c r="BD114"/>
      <c r="BE114"/>
      <c r="BF114"/>
      <c r="BG114"/>
      <c r="BH114" s="116"/>
      <c r="BQ114" s="124"/>
      <c r="FK114" s="73"/>
    </row>
    <row r="115" spans="1:182">
      <c r="A115" s="69">
        <v>100749957</v>
      </c>
      <c r="B115" s="21">
        <v>10</v>
      </c>
      <c r="C115" s="22">
        <v>10</v>
      </c>
      <c r="D115" s="22">
        <v>10</v>
      </c>
      <c r="E115" s="23">
        <f t="shared" si="24"/>
        <v>1</v>
      </c>
      <c r="F115" s="24">
        <v>16.329999999999998</v>
      </c>
      <c r="G115" s="25">
        <v>0</v>
      </c>
      <c r="H115" s="31">
        <v>10</v>
      </c>
      <c r="I115" s="32">
        <v>10</v>
      </c>
      <c r="J115" s="32">
        <v>10</v>
      </c>
      <c r="K115" s="33">
        <f t="shared" si="25"/>
        <v>1</v>
      </c>
      <c r="L115" s="34">
        <v>16.670000000000002</v>
      </c>
      <c r="M115" s="35">
        <v>0</v>
      </c>
      <c r="N115" s="78">
        <v>10</v>
      </c>
      <c r="O115" s="78">
        <v>10</v>
      </c>
      <c r="P115" s="78">
        <v>10</v>
      </c>
      <c r="Q115" s="79">
        <f t="shared" si="22"/>
        <v>1</v>
      </c>
      <c r="R115" s="90">
        <v>16</v>
      </c>
      <c r="S115" s="92">
        <v>0</v>
      </c>
      <c r="T115" s="94">
        <v>10</v>
      </c>
      <c r="U115" s="94">
        <v>10</v>
      </c>
      <c r="V115" s="94">
        <v>10</v>
      </c>
      <c r="W115" s="95">
        <f t="shared" si="23"/>
        <v>1</v>
      </c>
      <c r="X115" s="106">
        <v>5</v>
      </c>
      <c r="Y115" s="106">
        <v>0</v>
      </c>
      <c r="Z115" s="99">
        <v>2</v>
      </c>
      <c r="AA115" s="41">
        <v>8.6</v>
      </c>
      <c r="AB115" s="42">
        <v>0</v>
      </c>
      <c r="AC115" s="42">
        <v>7.91</v>
      </c>
      <c r="AD115" s="42">
        <v>0</v>
      </c>
      <c r="AE115" s="42">
        <v>7.9</v>
      </c>
      <c r="AF115" s="42">
        <v>0</v>
      </c>
      <c r="AG115" s="42">
        <v>8.6</v>
      </c>
      <c r="AH115" s="42">
        <v>0</v>
      </c>
      <c r="AI115" s="43">
        <v>0.95833333333333337</v>
      </c>
      <c r="AJ115" s="120">
        <v>1.5625E-2</v>
      </c>
      <c r="AK115" s="143">
        <f t="shared" si="17"/>
        <v>0.96354166666666674</v>
      </c>
      <c r="AL115" s="144">
        <f t="shared" si="20"/>
        <v>1</v>
      </c>
      <c r="AM115" s="137">
        <f t="shared" si="21"/>
        <v>0.8180630539887187</v>
      </c>
      <c r="AN115" s="138">
        <v>0.75</v>
      </c>
      <c r="AO115" s="177">
        <v>3.35</v>
      </c>
      <c r="AP115" s="161">
        <f>AO115+0.5</f>
        <v>3.85</v>
      </c>
      <c r="AQ115" s="162">
        <f t="shared" si="26"/>
        <v>83.204701349717965</v>
      </c>
      <c r="AR115" s="131">
        <f t="shared" si="27"/>
        <v>3</v>
      </c>
      <c r="AS115" s="179" t="s">
        <v>39</v>
      </c>
      <c r="AU115" s="149"/>
      <c r="AV115"/>
      <c r="AW115" s="150"/>
      <c r="AX115" s="150"/>
      <c r="BC115"/>
      <c r="BD115"/>
      <c r="BE115"/>
      <c r="BF115"/>
      <c r="BG115"/>
      <c r="BH115" s="116"/>
      <c r="BQ115" s="124"/>
      <c r="FK115" s="73"/>
    </row>
    <row r="116" spans="1:182">
      <c r="A116" s="69">
        <v>100750739</v>
      </c>
      <c r="B116" s="21">
        <v>10</v>
      </c>
      <c r="C116" s="22">
        <v>10</v>
      </c>
      <c r="D116" s="22">
        <v>8.75</v>
      </c>
      <c r="E116" s="23">
        <f t="shared" si="24"/>
        <v>0.95833333333333337</v>
      </c>
      <c r="F116" s="24">
        <v>16.5</v>
      </c>
      <c r="G116" s="25">
        <v>0</v>
      </c>
      <c r="H116" s="31">
        <v>10</v>
      </c>
      <c r="I116" s="32">
        <v>10</v>
      </c>
      <c r="J116" s="32">
        <v>10</v>
      </c>
      <c r="K116" s="33">
        <f t="shared" si="25"/>
        <v>1</v>
      </c>
      <c r="L116" s="34">
        <v>0</v>
      </c>
      <c r="M116" s="35">
        <v>31.56</v>
      </c>
      <c r="N116" s="78">
        <v>10</v>
      </c>
      <c r="O116" s="78">
        <v>10</v>
      </c>
      <c r="P116" s="78">
        <v>10</v>
      </c>
      <c r="Q116" s="79">
        <f t="shared" si="22"/>
        <v>1</v>
      </c>
      <c r="R116" s="90">
        <v>16.670000000000002</v>
      </c>
      <c r="S116" s="92">
        <v>0</v>
      </c>
      <c r="T116" s="94">
        <v>9.34</v>
      </c>
      <c r="U116" s="94">
        <v>10</v>
      </c>
      <c r="V116" s="94">
        <v>9.94</v>
      </c>
      <c r="W116" s="95">
        <f t="shared" si="23"/>
        <v>0.97600000000000009</v>
      </c>
      <c r="X116" s="106">
        <v>18</v>
      </c>
      <c r="Y116" s="106">
        <v>0</v>
      </c>
      <c r="Z116" s="99">
        <v>2</v>
      </c>
      <c r="AA116" s="41">
        <v>8.73</v>
      </c>
      <c r="AB116" s="42">
        <v>0</v>
      </c>
      <c r="AC116" s="42">
        <v>0</v>
      </c>
      <c r="AD116" s="42">
        <v>14.08</v>
      </c>
      <c r="AE116" s="42">
        <v>7.01</v>
      </c>
      <c r="AF116" s="42">
        <v>0</v>
      </c>
      <c r="AG116" s="42">
        <v>8.89</v>
      </c>
      <c r="AH116" s="42">
        <v>0</v>
      </c>
      <c r="AI116" s="43">
        <v>1</v>
      </c>
      <c r="AJ116" s="120">
        <v>0.953125</v>
      </c>
      <c r="AK116" s="143">
        <f t="shared" si="17"/>
        <v>1</v>
      </c>
      <c r="AL116" s="144">
        <f t="shared" si="20"/>
        <v>0.98358333333333337</v>
      </c>
      <c r="AM116" s="137">
        <f t="shared" si="21"/>
        <v>1.0931660901800975</v>
      </c>
      <c r="AN116" s="138">
        <v>1</v>
      </c>
      <c r="AO116" s="177">
        <v>4.6066666666666674</v>
      </c>
      <c r="AP116" s="160">
        <v>4.6066666666666674</v>
      </c>
      <c r="AQ116" s="162">
        <f t="shared" si="26"/>
        <v>99.018318921169111</v>
      </c>
      <c r="AR116" s="131">
        <f t="shared" si="27"/>
        <v>5</v>
      </c>
      <c r="AS116" s="178"/>
      <c r="AU116" s="149"/>
      <c r="AV116"/>
      <c r="AW116" s="150"/>
      <c r="AX116" s="150"/>
      <c r="BC116"/>
      <c r="BD116"/>
      <c r="BE116"/>
      <c r="BF116"/>
      <c r="BG116"/>
      <c r="BH116" s="116"/>
      <c r="BQ116" s="124"/>
      <c r="FK116" s="73"/>
    </row>
    <row r="117" spans="1:182">
      <c r="A117" s="69">
        <v>100750865</v>
      </c>
      <c r="B117" s="21">
        <v>10</v>
      </c>
      <c r="C117" s="22">
        <v>10</v>
      </c>
      <c r="D117" s="22">
        <v>10</v>
      </c>
      <c r="E117" s="23">
        <f t="shared" si="24"/>
        <v>1</v>
      </c>
      <c r="F117" s="24">
        <v>15.33</v>
      </c>
      <c r="G117" s="25">
        <v>0</v>
      </c>
      <c r="H117" s="31">
        <v>10</v>
      </c>
      <c r="I117" s="32">
        <v>10</v>
      </c>
      <c r="J117" s="32">
        <v>9.81</v>
      </c>
      <c r="K117" s="33">
        <f t="shared" si="25"/>
        <v>0.9936666666666667</v>
      </c>
      <c r="L117" s="34">
        <v>15.67</v>
      </c>
      <c r="M117" s="35">
        <v>0</v>
      </c>
      <c r="N117" s="78">
        <v>10</v>
      </c>
      <c r="O117" s="78">
        <v>10</v>
      </c>
      <c r="P117" s="78">
        <v>10</v>
      </c>
      <c r="Q117" s="79">
        <f t="shared" si="22"/>
        <v>1</v>
      </c>
      <c r="R117" s="90">
        <v>15.33</v>
      </c>
      <c r="S117" s="92">
        <v>0</v>
      </c>
      <c r="T117" s="94">
        <v>10</v>
      </c>
      <c r="U117" s="94">
        <v>10</v>
      </c>
      <c r="V117" s="94">
        <v>10</v>
      </c>
      <c r="W117" s="95">
        <f t="shared" si="23"/>
        <v>1</v>
      </c>
      <c r="X117" s="106">
        <v>18</v>
      </c>
      <c r="Y117" s="106">
        <v>0</v>
      </c>
      <c r="Z117" s="99">
        <v>2</v>
      </c>
      <c r="AA117" s="41">
        <v>8.6300000000000008</v>
      </c>
      <c r="AB117" s="42">
        <v>0</v>
      </c>
      <c r="AC117" s="42">
        <v>7.69</v>
      </c>
      <c r="AD117" s="42">
        <v>0</v>
      </c>
      <c r="AE117" s="42">
        <v>7.6</v>
      </c>
      <c r="AF117" s="42">
        <v>0</v>
      </c>
      <c r="AG117" s="42">
        <v>7.71</v>
      </c>
      <c r="AH117" s="42">
        <v>0</v>
      </c>
      <c r="AI117" s="43">
        <v>1</v>
      </c>
      <c r="AJ117" s="120">
        <v>0.234375</v>
      </c>
      <c r="AK117" s="143">
        <f t="shared" si="17"/>
        <v>1</v>
      </c>
      <c r="AL117" s="144">
        <f t="shared" si="20"/>
        <v>0.99841666666666673</v>
      </c>
      <c r="AM117" s="137">
        <f t="shared" si="21"/>
        <v>0.91404613215149078</v>
      </c>
      <c r="AN117" s="138">
        <v>1</v>
      </c>
      <c r="AO117" s="177">
        <v>4.1833333333333336</v>
      </c>
      <c r="AP117" s="160">
        <v>4.18</v>
      </c>
      <c r="AQ117" s="162">
        <f t="shared" si="26"/>
        <v>91.275319970453936</v>
      </c>
      <c r="AR117" s="131">
        <f t="shared" si="27"/>
        <v>4</v>
      </c>
      <c r="AS117" s="179"/>
      <c r="AU117" s="149"/>
      <c r="AV117"/>
      <c r="AW117" s="150"/>
      <c r="AX117" s="150"/>
      <c r="AY117" s="11"/>
      <c r="BC117"/>
      <c r="BD117"/>
      <c r="BE117"/>
      <c r="BF117"/>
      <c r="BG117"/>
      <c r="BH117" s="116"/>
      <c r="BQ117" s="124"/>
      <c r="FK117" s="73"/>
    </row>
    <row r="118" spans="1:182">
      <c r="A118" s="69">
        <v>100755734</v>
      </c>
      <c r="B118" s="21">
        <v>10</v>
      </c>
      <c r="C118" s="22">
        <v>10</v>
      </c>
      <c r="D118" s="22">
        <v>8.75</v>
      </c>
      <c r="E118" s="23">
        <f t="shared" si="24"/>
        <v>0.95833333333333337</v>
      </c>
      <c r="F118" s="24">
        <v>15</v>
      </c>
      <c r="G118" s="25">
        <v>0</v>
      </c>
      <c r="H118" s="31">
        <v>10</v>
      </c>
      <c r="I118" s="32">
        <v>10</v>
      </c>
      <c r="J118" s="32">
        <v>9.81</v>
      </c>
      <c r="K118" s="33">
        <f t="shared" si="25"/>
        <v>0.9936666666666667</v>
      </c>
      <c r="L118" s="34">
        <v>14.67</v>
      </c>
      <c r="M118" s="35">
        <v>0</v>
      </c>
      <c r="N118" s="78">
        <v>10</v>
      </c>
      <c r="O118" s="78">
        <v>10</v>
      </c>
      <c r="P118" s="78">
        <v>10</v>
      </c>
      <c r="Q118" s="79">
        <f t="shared" si="22"/>
        <v>1</v>
      </c>
      <c r="R118" s="90">
        <v>14</v>
      </c>
      <c r="S118" s="92">
        <v>0</v>
      </c>
      <c r="T118" s="94">
        <v>10</v>
      </c>
      <c r="U118" s="94">
        <v>10</v>
      </c>
      <c r="V118" s="94">
        <v>10</v>
      </c>
      <c r="W118" s="95">
        <f t="shared" si="23"/>
        <v>1</v>
      </c>
      <c r="X118" s="106">
        <v>14.33</v>
      </c>
      <c r="Y118" s="106">
        <v>0</v>
      </c>
      <c r="Z118" s="99">
        <v>2</v>
      </c>
      <c r="AA118" s="41">
        <v>8.42</v>
      </c>
      <c r="AB118" s="42">
        <v>0</v>
      </c>
      <c r="AC118" s="42">
        <v>7.91</v>
      </c>
      <c r="AD118" s="42">
        <v>0</v>
      </c>
      <c r="AE118" s="42">
        <v>0</v>
      </c>
      <c r="AF118" s="42">
        <v>0</v>
      </c>
      <c r="AG118" s="42">
        <v>8.34</v>
      </c>
      <c r="AH118" s="42">
        <v>0</v>
      </c>
      <c r="AI118" s="43">
        <v>1</v>
      </c>
      <c r="AJ118" s="120">
        <v>0</v>
      </c>
      <c r="AK118" s="143">
        <f t="shared" si="17"/>
        <v>1</v>
      </c>
      <c r="AL118" s="144">
        <f t="shared" si="20"/>
        <v>0.98799999999999999</v>
      </c>
      <c r="AM118" s="137">
        <f t="shared" si="21"/>
        <v>0.79783541498791299</v>
      </c>
      <c r="AN118" s="138">
        <v>1</v>
      </c>
      <c r="AO118" s="177">
        <v>3.6566666666666672</v>
      </c>
      <c r="AP118" s="161">
        <f>AO118+0.5</f>
        <v>4.1566666666666672</v>
      </c>
      <c r="AQ118" s="162">
        <f t="shared" si="26"/>
        <v>88.079218708031163</v>
      </c>
      <c r="AR118" s="131">
        <f t="shared" si="27"/>
        <v>4</v>
      </c>
      <c r="AS118" s="179" t="s">
        <v>39</v>
      </c>
      <c r="AU118" s="149"/>
      <c r="AV118"/>
      <c r="AW118" s="150"/>
      <c r="AX118" s="150"/>
      <c r="BC118"/>
      <c r="BD118"/>
      <c r="BE118"/>
      <c r="BF118"/>
      <c r="BG118"/>
      <c r="BH118" s="116"/>
      <c r="BQ118" s="124"/>
      <c r="FK118" s="73"/>
    </row>
    <row r="119" spans="1:182" s="11" customFormat="1">
      <c r="A119" s="69">
        <v>100758469</v>
      </c>
      <c r="B119" s="21">
        <v>10</v>
      </c>
      <c r="C119" s="22">
        <v>10</v>
      </c>
      <c r="D119" s="22">
        <v>8.33</v>
      </c>
      <c r="E119" s="23">
        <f t="shared" si="24"/>
        <v>0.94433333333333325</v>
      </c>
      <c r="F119" s="24">
        <v>17.670000000000002</v>
      </c>
      <c r="G119" s="25">
        <v>0</v>
      </c>
      <c r="H119" s="31">
        <v>10</v>
      </c>
      <c r="I119" s="32">
        <v>10</v>
      </c>
      <c r="J119" s="32">
        <v>9.34</v>
      </c>
      <c r="K119" s="33">
        <f t="shared" si="25"/>
        <v>0.97799999999999998</v>
      </c>
      <c r="L119" s="34">
        <v>0</v>
      </c>
      <c r="M119" s="35">
        <v>28</v>
      </c>
      <c r="N119" s="78">
        <v>7.5</v>
      </c>
      <c r="O119" s="78">
        <v>10</v>
      </c>
      <c r="P119" s="78">
        <v>9.09</v>
      </c>
      <c r="Q119" s="79">
        <f t="shared" si="22"/>
        <v>0.88633333333333331</v>
      </c>
      <c r="R119" s="90">
        <v>16.670000000000002</v>
      </c>
      <c r="S119" s="92">
        <v>0</v>
      </c>
      <c r="T119" s="94">
        <v>9.07</v>
      </c>
      <c r="U119" s="94">
        <v>9.2899999999999991</v>
      </c>
      <c r="V119" s="94">
        <v>9.6199999999999992</v>
      </c>
      <c r="W119" s="95">
        <f t="shared" si="23"/>
        <v>0.93266666666666653</v>
      </c>
      <c r="X119" s="106">
        <v>16</v>
      </c>
      <c r="Y119" s="106">
        <v>0</v>
      </c>
      <c r="Z119" s="99">
        <v>2</v>
      </c>
      <c r="AA119" s="41">
        <v>8.2799999999999994</v>
      </c>
      <c r="AB119" s="42">
        <v>0</v>
      </c>
      <c r="AC119" s="42">
        <v>0</v>
      </c>
      <c r="AD119" s="42">
        <v>15.43</v>
      </c>
      <c r="AE119" s="42">
        <v>7.71</v>
      </c>
      <c r="AF119" s="42">
        <v>0</v>
      </c>
      <c r="AG119" s="42">
        <v>8.67</v>
      </c>
      <c r="AH119" s="42">
        <v>0</v>
      </c>
      <c r="AI119" s="43">
        <v>1</v>
      </c>
      <c r="AJ119" s="120">
        <v>1</v>
      </c>
      <c r="AK119" s="143">
        <f t="shared" si="17"/>
        <v>1</v>
      </c>
      <c r="AL119" s="144">
        <f t="shared" si="20"/>
        <v>0.93533333333333346</v>
      </c>
      <c r="AM119" s="137">
        <f t="shared" si="21"/>
        <v>1.0613278667775605</v>
      </c>
      <c r="AN119" s="138">
        <v>0.75</v>
      </c>
      <c r="AO119" s="177">
        <v>4.21</v>
      </c>
      <c r="AP119" s="161">
        <f>AO119+0.5</f>
        <v>4.71</v>
      </c>
      <c r="AQ119" s="162">
        <f t="shared" si="26"/>
        <v>96.066530002772339</v>
      </c>
      <c r="AR119" s="131">
        <f t="shared" si="27"/>
        <v>5</v>
      </c>
      <c r="AS119" s="179" t="s">
        <v>39</v>
      </c>
      <c r="AU119" s="149"/>
      <c r="AV119"/>
      <c r="AW119" s="150"/>
      <c r="AX119" s="150"/>
      <c r="AY119" s="75"/>
      <c r="BB119" s="152"/>
      <c r="BC119"/>
      <c r="BD119"/>
      <c r="BE119"/>
      <c r="BF119"/>
      <c r="BG119"/>
      <c r="BH119" s="116"/>
      <c r="BI119" s="75"/>
      <c r="BJ119" s="75"/>
      <c r="BK119"/>
      <c r="BL119" s="74"/>
      <c r="BM119" s="74"/>
      <c r="BN119" s="74"/>
      <c r="BO119" s="74"/>
      <c r="BP119" s="74"/>
      <c r="BQ119" s="124"/>
      <c r="BR119" s="74"/>
      <c r="BS119"/>
      <c r="BT119"/>
      <c r="BU119"/>
      <c r="BV119"/>
      <c r="BX119"/>
      <c r="BY119"/>
      <c r="BZ119"/>
      <c r="CA119"/>
      <c r="CE119"/>
      <c r="CF119"/>
      <c r="CG119"/>
      <c r="CH119"/>
      <c r="CI119"/>
      <c r="CM119"/>
      <c r="CN119"/>
      <c r="CO119"/>
      <c r="CP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 s="73"/>
      <c r="FL119"/>
      <c r="FM119"/>
      <c r="FN119"/>
      <c r="FP119"/>
      <c r="FQ119"/>
      <c r="FR119"/>
      <c r="FS119"/>
      <c r="FT119"/>
      <c r="FU119"/>
      <c r="FV119"/>
      <c r="FW119"/>
      <c r="FX119"/>
      <c r="FY119"/>
      <c r="FZ119"/>
    </row>
    <row r="120" spans="1:182" s="11" customFormat="1">
      <c r="A120" s="69">
        <v>100763933</v>
      </c>
      <c r="B120" s="21">
        <v>10</v>
      </c>
      <c r="C120" s="22">
        <v>10</v>
      </c>
      <c r="D120" s="22">
        <v>10</v>
      </c>
      <c r="E120" s="23">
        <f t="shared" si="24"/>
        <v>1</v>
      </c>
      <c r="F120" s="24">
        <v>15.33</v>
      </c>
      <c r="G120" s="25">
        <v>0</v>
      </c>
      <c r="H120" s="31">
        <v>10</v>
      </c>
      <c r="I120" s="32">
        <v>10</v>
      </c>
      <c r="J120" s="32">
        <v>9.81</v>
      </c>
      <c r="K120" s="33">
        <f t="shared" si="25"/>
        <v>0.9936666666666667</v>
      </c>
      <c r="L120" s="34">
        <v>15.33</v>
      </c>
      <c r="M120" s="35">
        <v>0</v>
      </c>
      <c r="N120" s="78">
        <v>10</v>
      </c>
      <c r="O120" s="78">
        <v>10</v>
      </c>
      <c r="P120" s="78">
        <v>10</v>
      </c>
      <c r="Q120" s="79">
        <f t="shared" ref="Q120:Q133" si="28">SUM(N120:P120)/30</f>
        <v>1</v>
      </c>
      <c r="R120" s="90">
        <v>15</v>
      </c>
      <c r="S120" s="92">
        <v>0</v>
      </c>
      <c r="T120" s="94">
        <v>10</v>
      </c>
      <c r="U120" s="94">
        <v>10</v>
      </c>
      <c r="V120" s="94">
        <v>10</v>
      </c>
      <c r="W120" s="95">
        <f t="shared" ref="W120:W133" si="29">SUM(T120:V120)/30</f>
        <v>1</v>
      </c>
      <c r="X120" s="106">
        <v>15.33</v>
      </c>
      <c r="Y120" s="106">
        <v>0</v>
      </c>
      <c r="Z120" s="104"/>
      <c r="AA120" s="41">
        <v>8.41</v>
      </c>
      <c r="AB120" s="42">
        <v>0</v>
      </c>
      <c r="AC120" s="42">
        <v>6.76</v>
      </c>
      <c r="AD120" s="42">
        <v>0</v>
      </c>
      <c r="AE120" s="42">
        <v>7.9</v>
      </c>
      <c r="AF120" s="42">
        <v>0</v>
      </c>
      <c r="AG120" s="42">
        <v>8.91</v>
      </c>
      <c r="AH120" s="42">
        <v>0</v>
      </c>
      <c r="AI120" s="43">
        <v>0.95833333333333337</v>
      </c>
      <c r="AJ120" s="120">
        <v>0.5625</v>
      </c>
      <c r="AK120" s="143">
        <f t="shared" si="17"/>
        <v>1</v>
      </c>
      <c r="AL120" s="144">
        <f t="shared" si="20"/>
        <v>0.99841666666666673</v>
      </c>
      <c r="AM120" s="137">
        <f t="shared" si="21"/>
        <v>0.86175664786462525</v>
      </c>
      <c r="AN120" s="138">
        <v>1</v>
      </c>
      <c r="AO120" s="177">
        <v>4.3900000000000006</v>
      </c>
      <c r="AP120" s="160">
        <v>4.3900000000000006</v>
      </c>
      <c r="AQ120" s="162">
        <f t="shared" si="26"/>
        <v>91.648082863282298</v>
      </c>
      <c r="AR120" s="131">
        <f t="shared" si="27"/>
        <v>4</v>
      </c>
      <c r="AS120" s="178"/>
      <c r="AU120" s="149"/>
      <c r="AV120"/>
      <c r="AW120" s="150"/>
      <c r="AX120" s="150"/>
      <c r="AY120" s="75"/>
      <c r="BB120" s="152"/>
      <c r="BC120"/>
      <c r="BD120"/>
      <c r="BE120"/>
      <c r="BF120"/>
      <c r="BG120"/>
      <c r="BH120" s="116"/>
      <c r="BI120" s="75"/>
      <c r="BJ120" s="75"/>
      <c r="BK120"/>
      <c r="BL120" s="74"/>
      <c r="BM120" s="74"/>
      <c r="BN120" s="74"/>
      <c r="BO120" s="74"/>
      <c r="BP120" s="74"/>
      <c r="BQ120" s="124"/>
      <c r="BR120" s="117"/>
      <c r="BT120"/>
      <c r="BU120"/>
      <c r="BV120"/>
      <c r="BX120"/>
      <c r="BY120"/>
      <c r="BZ120"/>
      <c r="CA120"/>
      <c r="CE120"/>
      <c r="CF120"/>
      <c r="CG120"/>
      <c r="CH120"/>
      <c r="CI120"/>
      <c r="CM120"/>
      <c r="CN120"/>
      <c r="CO120"/>
      <c r="CP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 s="73"/>
      <c r="FL120"/>
      <c r="FM120"/>
      <c r="FN120"/>
      <c r="FP120"/>
      <c r="FQ120"/>
      <c r="FR120"/>
      <c r="FS120"/>
      <c r="FT120"/>
      <c r="FU120"/>
      <c r="FV120"/>
      <c r="FW120"/>
      <c r="FX120"/>
      <c r="FY120"/>
      <c r="FZ120"/>
    </row>
    <row r="121" spans="1:182">
      <c r="A121" s="69">
        <v>100765999</v>
      </c>
      <c r="B121" s="21">
        <v>10</v>
      </c>
      <c r="C121" s="22">
        <v>2.2200000000000002</v>
      </c>
      <c r="D121" s="22" t="s">
        <v>0</v>
      </c>
      <c r="E121" s="23">
        <f t="shared" si="24"/>
        <v>0.40733333333333338</v>
      </c>
      <c r="F121" s="24">
        <v>3.67</v>
      </c>
      <c r="G121" s="25">
        <v>0</v>
      </c>
      <c r="H121" s="31">
        <v>10</v>
      </c>
      <c r="I121" s="32">
        <v>10</v>
      </c>
      <c r="J121" s="32">
        <v>8.2100000000000009</v>
      </c>
      <c r="K121" s="33">
        <f t="shared" si="25"/>
        <v>0.94033333333333335</v>
      </c>
      <c r="L121" s="34">
        <v>0</v>
      </c>
      <c r="M121" s="35">
        <v>29</v>
      </c>
      <c r="N121" s="78">
        <v>10</v>
      </c>
      <c r="O121" s="78">
        <v>10</v>
      </c>
      <c r="P121" s="78">
        <v>9.39</v>
      </c>
      <c r="Q121" s="79">
        <f t="shared" si="28"/>
        <v>0.97966666666666669</v>
      </c>
      <c r="R121" s="90">
        <v>16</v>
      </c>
      <c r="S121" s="92">
        <v>0</v>
      </c>
      <c r="T121" s="94">
        <v>10</v>
      </c>
      <c r="U121" s="94">
        <v>10</v>
      </c>
      <c r="V121" s="94">
        <v>10</v>
      </c>
      <c r="W121" s="95">
        <f t="shared" si="29"/>
        <v>1</v>
      </c>
      <c r="X121" s="106">
        <v>16</v>
      </c>
      <c r="Y121" s="106">
        <v>0</v>
      </c>
      <c r="Z121" s="99">
        <v>2</v>
      </c>
      <c r="AA121" s="41">
        <v>8.59</v>
      </c>
      <c r="AB121" s="42">
        <v>0</v>
      </c>
      <c r="AC121" s="42">
        <v>0</v>
      </c>
      <c r="AD121" s="42">
        <v>15.11</v>
      </c>
      <c r="AE121" s="42">
        <v>7.74</v>
      </c>
      <c r="AF121" s="42">
        <v>0</v>
      </c>
      <c r="AG121" s="42">
        <v>8.57</v>
      </c>
      <c r="AH121" s="42">
        <v>0</v>
      </c>
      <c r="AI121" s="43">
        <v>1</v>
      </c>
      <c r="AJ121" s="120">
        <v>0.65625</v>
      </c>
      <c r="AK121" s="143">
        <f t="shared" si="17"/>
        <v>1</v>
      </c>
      <c r="AL121" s="144">
        <f t="shared" si="20"/>
        <v>0.83183333333333331</v>
      </c>
      <c r="AM121" s="137">
        <f t="shared" si="21"/>
        <v>0.91934066517970892</v>
      </c>
      <c r="AN121" s="138">
        <v>1</v>
      </c>
      <c r="AO121" s="177">
        <v>4.6433333333333335</v>
      </c>
      <c r="AP121" s="160">
        <v>4.6433333333333335</v>
      </c>
      <c r="AQ121" s="162">
        <f t="shared" si="26"/>
        <v>93.44851662949273</v>
      </c>
      <c r="AR121" s="131">
        <f t="shared" si="27"/>
        <v>4</v>
      </c>
      <c r="AS121" s="178"/>
      <c r="AU121" s="149"/>
      <c r="AV121"/>
      <c r="AW121" s="150"/>
      <c r="AX121" s="150"/>
      <c r="BC121"/>
      <c r="BD121"/>
      <c r="BE121"/>
      <c r="BF121"/>
      <c r="BG121"/>
      <c r="BH121" s="116"/>
      <c r="BQ121" s="124"/>
      <c r="BR121" s="117"/>
      <c r="BS121" s="11"/>
      <c r="FK121" s="73"/>
    </row>
    <row r="122" spans="1:182">
      <c r="A122" s="69">
        <v>100769319</v>
      </c>
      <c r="B122" s="21">
        <v>10</v>
      </c>
      <c r="C122" s="22">
        <v>10</v>
      </c>
      <c r="D122" s="22">
        <v>9.17</v>
      </c>
      <c r="E122" s="23">
        <f t="shared" si="24"/>
        <v>0.97233333333333338</v>
      </c>
      <c r="F122" s="24">
        <v>15</v>
      </c>
      <c r="G122" s="25">
        <v>0</v>
      </c>
      <c r="H122" s="31">
        <v>10</v>
      </c>
      <c r="I122" s="32">
        <v>10</v>
      </c>
      <c r="J122" s="32">
        <v>9.81</v>
      </c>
      <c r="K122" s="33">
        <f t="shared" si="25"/>
        <v>0.9936666666666667</v>
      </c>
      <c r="L122" s="34">
        <v>13.33</v>
      </c>
      <c r="M122" s="35">
        <v>0</v>
      </c>
      <c r="N122" s="78">
        <v>10</v>
      </c>
      <c r="O122" s="78">
        <v>10</v>
      </c>
      <c r="P122" s="78">
        <v>10</v>
      </c>
      <c r="Q122" s="79">
        <f t="shared" si="28"/>
        <v>1</v>
      </c>
      <c r="R122" s="90">
        <v>13</v>
      </c>
      <c r="S122" s="92">
        <v>0</v>
      </c>
      <c r="T122" s="94">
        <v>10</v>
      </c>
      <c r="U122" s="94">
        <v>10</v>
      </c>
      <c r="V122" s="94">
        <v>10</v>
      </c>
      <c r="W122" s="95">
        <f t="shared" si="29"/>
        <v>1</v>
      </c>
      <c r="X122" s="106">
        <v>0</v>
      </c>
      <c r="Y122" s="106">
        <v>26.33</v>
      </c>
      <c r="Z122" s="99">
        <v>2</v>
      </c>
      <c r="AA122" s="41">
        <v>7.94</v>
      </c>
      <c r="AB122" s="42">
        <v>0</v>
      </c>
      <c r="AC122" s="42">
        <v>7.66</v>
      </c>
      <c r="AD122" s="42">
        <v>0</v>
      </c>
      <c r="AE122" s="42">
        <v>0</v>
      </c>
      <c r="AF122" s="42">
        <v>0</v>
      </c>
      <c r="AG122" s="42">
        <v>0</v>
      </c>
      <c r="AH122" s="42">
        <v>13.76</v>
      </c>
      <c r="AI122" s="43">
        <v>0.95833333333333337</v>
      </c>
      <c r="AJ122" s="120">
        <v>0.453125</v>
      </c>
      <c r="AK122" s="143">
        <f t="shared" si="17"/>
        <v>1</v>
      </c>
      <c r="AL122" s="144">
        <f t="shared" si="20"/>
        <v>0.99150000000000005</v>
      </c>
      <c r="AM122" s="137">
        <f t="shared" si="21"/>
        <v>0.87720397086962998</v>
      </c>
      <c r="AN122" s="138">
        <v>1</v>
      </c>
      <c r="AO122" s="177">
        <v>3.79</v>
      </c>
      <c r="AP122" s="161">
        <f>AO122+0.5</f>
        <v>4.29</v>
      </c>
      <c r="AQ122" s="162">
        <f t="shared" si="26"/>
        <v>91.165099271740758</v>
      </c>
      <c r="AR122" s="131">
        <f t="shared" si="27"/>
        <v>4</v>
      </c>
      <c r="AS122" s="179" t="s">
        <v>39</v>
      </c>
      <c r="AU122" s="149"/>
      <c r="AV122"/>
      <c r="AW122" s="150"/>
      <c r="AX122" s="150"/>
      <c r="BC122"/>
      <c r="BD122"/>
      <c r="BE122"/>
      <c r="BF122"/>
      <c r="BG122"/>
      <c r="BH122" s="116"/>
      <c r="BQ122" s="124"/>
      <c r="FK122" s="73"/>
    </row>
    <row r="123" spans="1:182" s="11" customFormat="1">
      <c r="A123" s="69">
        <v>100769610</v>
      </c>
      <c r="B123" s="21">
        <v>10</v>
      </c>
      <c r="C123" s="22">
        <v>10</v>
      </c>
      <c r="D123" s="22">
        <v>9.17</v>
      </c>
      <c r="E123" s="23">
        <f t="shared" si="24"/>
        <v>0.97233333333333338</v>
      </c>
      <c r="F123" s="24">
        <v>3.5</v>
      </c>
      <c r="G123" s="25">
        <v>0</v>
      </c>
      <c r="H123" s="31">
        <v>10</v>
      </c>
      <c r="I123" s="32">
        <v>10</v>
      </c>
      <c r="J123" s="32">
        <v>10</v>
      </c>
      <c r="K123" s="33">
        <f t="shared" si="25"/>
        <v>1</v>
      </c>
      <c r="L123" s="34">
        <v>7.67</v>
      </c>
      <c r="M123" s="35">
        <v>0</v>
      </c>
      <c r="N123" s="78">
        <v>10</v>
      </c>
      <c r="O123" s="78">
        <v>10</v>
      </c>
      <c r="P123" s="78">
        <v>7.88</v>
      </c>
      <c r="Q123" s="79">
        <f t="shared" si="28"/>
        <v>0.92933333333333334</v>
      </c>
      <c r="R123" s="90">
        <v>0</v>
      </c>
      <c r="S123" s="92">
        <v>12.33</v>
      </c>
      <c r="T123" s="94">
        <v>10</v>
      </c>
      <c r="U123" s="94">
        <v>10</v>
      </c>
      <c r="V123" s="94">
        <v>10</v>
      </c>
      <c r="W123" s="95">
        <f t="shared" si="29"/>
        <v>1</v>
      </c>
      <c r="X123" s="106">
        <v>9.33</v>
      </c>
      <c r="Y123" s="106">
        <v>0</v>
      </c>
      <c r="Z123" s="99">
        <v>2</v>
      </c>
      <c r="AA123" s="41">
        <v>9</v>
      </c>
      <c r="AB123" s="42">
        <v>0</v>
      </c>
      <c r="AC123" s="42">
        <v>7.54</v>
      </c>
      <c r="AD123" s="42">
        <v>0</v>
      </c>
      <c r="AE123" s="42">
        <v>0</v>
      </c>
      <c r="AF123" s="42">
        <v>13.06</v>
      </c>
      <c r="AG123" s="42">
        <v>8.42</v>
      </c>
      <c r="AH123" s="42">
        <v>0</v>
      </c>
      <c r="AI123" s="43">
        <v>1</v>
      </c>
      <c r="AJ123" s="120">
        <v>0</v>
      </c>
      <c r="AK123" s="143">
        <f t="shared" si="17"/>
        <v>1</v>
      </c>
      <c r="AL123" s="144">
        <f t="shared" si="20"/>
        <v>0.9754166666666666</v>
      </c>
      <c r="AM123" s="137">
        <f t="shared" si="21"/>
        <v>0.60322024184885126</v>
      </c>
      <c r="AN123" s="138">
        <v>0.5</v>
      </c>
      <c r="AO123" s="177">
        <v>3.4466666666666668</v>
      </c>
      <c r="AP123" s="160">
        <v>3.4466666666666668</v>
      </c>
      <c r="AQ123" s="162">
        <f t="shared" si="26"/>
        <v>72.408006046221288</v>
      </c>
      <c r="AR123" s="131">
        <f t="shared" si="27"/>
        <v>2</v>
      </c>
      <c r="AS123" s="178"/>
      <c r="AU123" s="149"/>
      <c r="AV123"/>
      <c r="AW123" s="150"/>
      <c r="AX123" s="150"/>
      <c r="AY123" s="75"/>
      <c r="BB123" s="152"/>
      <c r="BC123"/>
      <c r="BH123" s="116"/>
      <c r="BI123" s="75"/>
      <c r="BJ123" s="75"/>
      <c r="BK123"/>
      <c r="BL123" s="74"/>
      <c r="BM123" s="74"/>
      <c r="BN123" s="74"/>
      <c r="BO123" s="74"/>
      <c r="BP123" s="74"/>
      <c r="BQ123" s="124"/>
      <c r="BR123" s="74"/>
      <c r="BS123"/>
      <c r="BT123"/>
      <c r="BU123"/>
      <c r="BV123"/>
      <c r="BX123"/>
      <c r="BY123"/>
      <c r="BZ123"/>
      <c r="CA123"/>
      <c r="CE123"/>
      <c r="CF123"/>
      <c r="CG123"/>
      <c r="CH123"/>
      <c r="CI123"/>
      <c r="CM123"/>
      <c r="CN123"/>
      <c r="CO123"/>
      <c r="CP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 s="73"/>
      <c r="FL123"/>
      <c r="FM123"/>
      <c r="FN123"/>
      <c r="FP123"/>
      <c r="FQ123"/>
      <c r="FR123"/>
      <c r="FS123"/>
      <c r="FT123"/>
      <c r="FU123"/>
      <c r="FV123"/>
      <c r="FW123"/>
      <c r="FX123"/>
      <c r="FY123"/>
      <c r="FZ123"/>
    </row>
    <row r="124" spans="1:182">
      <c r="A124" s="69">
        <v>100777178</v>
      </c>
      <c r="B124" s="21">
        <v>10</v>
      </c>
      <c r="C124" s="22">
        <v>10</v>
      </c>
      <c r="D124" s="22">
        <v>6.25</v>
      </c>
      <c r="E124" s="23">
        <f t="shared" si="24"/>
        <v>0.875</v>
      </c>
      <c r="F124" s="24">
        <v>4.67</v>
      </c>
      <c r="G124" s="25">
        <v>0</v>
      </c>
      <c r="H124" s="31">
        <v>10</v>
      </c>
      <c r="I124" s="32">
        <v>10</v>
      </c>
      <c r="J124" s="32">
        <v>9.23</v>
      </c>
      <c r="K124" s="33">
        <f t="shared" si="25"/>
        <v>0.97433333333333338</v>
      </c>
      <c r="L124" s="34">
        <v>5.67</v>
      </c>
      <c r="M124" s="35">
        <v>0</v>
      </c>
      <c r="N124" s="78">
        <v>10</v>
      </c>
      <c r="O124" s="78">
        <v>10</v>
      </c>
      <c r="P124" s="78">
        <v>10</v>
      </c>
      <c r="Q124" s="79">
        <f t="shared" si="28"/>
        <v>1</v>
      </c>
      <c r="R124" s="90">
        <v>9.67</v>
      </c>
      <c r="S124" s="92">
        <v>0</v>
      </c>
      <c r="T124" s="94">
        <v>10</v>
      </c>
      <c r="U124" s="94">
        <v>10</v>
      </c>
      <c r="V124" s="94">
        <v>10</v>
      </c>
      <c r="W124" s="95">
        <f t="shared" si="29"/>
        <v>1</v>
      </c>
      <c r="X124" s="106">
        <v>2</v>
      </c>
      <c r="Y124" s="106">
        <v>0</v>
      </c>
      <c r="Z124" s="99">
        <v>2</v>
      </c>
      <c r="AA124" s="41">
        <v>8.76</v>
      </c>
      <c r="AB124" s="42">
        <v>0</v>
      </c>
      <c r="AC124" s="42">
        <v>7.88</v>
      </c>
      <c r="AD124" s="42">
        <v>0</v>
      </c>
      <c r="AE124" s="42">
        <v>7.83</v>
      </c>
      <c r="AF124" s="42">
        <v>0</v>
      </c>
      <c r="AG124" s="42">
        <v>8.86</v>
      </c>
      <c r="AH124" s="42">
        <v>0</v>
      </c>
      <c r="AI124" s="43">
        <v>0.83333333333333337</v>
      </c>
      <c r="AJ124" s="120">
        <v>0.53125</v>
      </c>
      <c r="AK124" s="143">
        <f t="shared" si="17"/>
        <v>1</v>
      </c>
      <c r="AL124" s="144">
        <f t="shared" si="20"/>
        <v>0.96233333333333337</v>
      </c>
      <c r="AM124" s="137">
        <f t="shared" si="21"/>
        <v>0.49175161160354552</v>
      </c>
      <c r="AN124" s="138">
        <v>0</v>
      </c>
      <c r="AO124" s="177">
        <v>2.7233333333333336</v>
      </c>
      <c r="AP124" s="160">
        <v>2.7233333333333336</v>
      </c>
      <c r="AQ124" s="162">
        <f t="shared" si="26"/>
        <v>58.703790290088641</v>
      </c>
      <c r="AR124" s="131">
        <f t="shared" si="27"/>
        <v>1</v>
      </c>
      <c r="AS124" s="178"/>
      <c r="AU124" s="149"/>
      <c r="AV124"/>
      <c r="AW124" s="150"/>
      <c r="AX124" s="150"/>
      <c r="BC124"/>
      <c r="BH124" s="116"/>
      <c r="BQ124" s="124"/>
      <c r="BR124" s="117"/>
      <c r="BS124" s="11"/>
      <c r="FK124" s="73"/>
    </row>
    <row r="125" spans="1:182">
      <c r="A125" s="69">
        <v>100777534</v>
      </c>
      <c r="B125" s="21">
        <v>10</v>
      </c>
      <c r="C125" s="22">
        <v>10</v>
      </c>
      <c r="D125" s="22">
        <v>7.5</v>
      </c>
      <c r="E125" s="23">
        <f t="shared" si="24"/>
        <v>0.91666666666666663</v>
      </c>
      <c r="F125" s="24">
        <v>7</v>
      </c>
      <c r="G125" s="25">
        <v>0</v>
      </c>
      <c r="H125" s="31">
        <v>9.59</v>
      </c>
      <c r="I125" s="32">
        <v>9.58</v>
      </c>
      <c r="J125" s="32">
        <v>10</v>
      </c>
      <c r="K125" s="33">
        <f t="shared" si="25"/>
        <v>0.97233333333333338</v>
      </c>
      <c r="L125" s="34">
        <v>12.33</v>
      </c>
      <c r="M125" s="35">
        <v>0</v>
      </c>
      <c r="N125" s="78">
        <v>10</v>
      </c>
      <c r="O125" s="78">
        <v>9.2899999999999991</v>
      </c>
      <c r="P125" s="78">
        <v>8.7899999999999991</v>
      </c>
      <c r="Q125" s="79">
        <f t="shared" si="28"/>
        <v>0.93599999999999994</v>
      </c>
      <c r="R125" s="90">
        <v>13.5</v>
      </c>
      <c r="S125" s="92">
        <v>0</v>
      </c>
      <c r="T125" s="94">
        <v>10</v>
      </c>
      <c r="U125" s="94">
        <v>10</v>
      </c>
      <c r="V125" s="94">
        <v>9.42</v>
      </c>
      <c r="W125" s="95">
        <f t="shared" si="29"/>
        <v>0.98066666666666669</v>
      </c>
      <c r="X125" s="106">
        <v>10.67</v>
      </c>
      <c r="Y125" s="106">
        <v>0</v>
      </c>
      <c r="Z125" s="99"/>
      <c r="AA125" s="41">
        <v>8.65</v>
      </c>
      <c r="AB125" s="42">
        <v>0</v>
      </c>
      <c r="AC125" s="42">
        <v>7.91</v>
      </c>
      <c r="AD125" s="42">
        <v>0</v>
      </c>
      <c r="AE125" s="42">
        <v>7.81</v>
      </c>
      <c r="AF125" s="42">
        <v>0</v>
      </c>
      <c r="AG125" s="42">
        <v>8.1199999999999992</v>
      </c>
      <c r="AH125" s="42">
        <v>0</v>
      </c>
      <c r="AI125" s="43">
        <v>0.70833333333333337</v>
      </c>
      <c r="AJ125" s="120">
        <v>0.78125</v>
      </c>
      <c r="AK125" s="143">
        <f t="shared" si="17"/>
        <v>0.96875</v>
      </c>
      <c r="AL125" s="144">
        <f t="shared" si="20"/>
        <v>0.95141666666666669</v>
      </c>
      <c r="AM125" s="137">
        <f t="shared" si="21"/>
        <v>0.68581486704270755</v>
      </c>
      <c r="AN125" s="138">
        <v>0.5</v>
      </c>
      <c r="AO125" s="175"/>
      <c r="AP125" s="159"/>
      <c r="AQ125" s="162" t="str">
        <f t="shared" si="26"/>
        <v>*</v>
      </c>
      <c r="AR125" s="131" t="str">
        <f t="shared" si="27"/>
        <v>*</v>
      </c>
      <c r="AS125" s="176"/>
      <c r="AU125" s="149"/>
      <c r="AV125"/>
      <c r="AW125" s="150"/>
      <c r="AX125" s="150"/>
      <c r="BC125"/>
      <c r="BD125"/>
      <c r="BE125"/>
      <c r="BF125"/>
      <c r="BG125"/>
      <c r="BH125" s="116"/>
      <c r="BQ125" s="124"/>
      <c r="FK125" s="73"/>
    </row>
    <row r="126" spans="1:182">
      <c r="A126" s="69">
        <v>100784268</v>
      </c>
      <c r="B126" s="21">
        <v>8.67</v>
      </c>
      <c r="C126" s="22">
        <v>8.89</v>
      </c>
      <c r="D126" s="22">
        <v>6.67</v>
      </c>
      <c r="E126" s="23">
        <f t="shared" si="24"/>
        <v>0.80766666666666675</v>
      </c>
      <c r="F126" s="24">
        <v>14</v>
      </c>
      <c r="G126" s="25">
        <v>0</v>
      </c>
      <c r="H126" s="31">
        <v>7.14</v>
      </c>
      <c r="I126" s="32">
        <v>3.75</v>
      </c>
      <c r="J126" s="32">
        <v>5</v>
      </c>
      <c r="K126" s="33">
        <f t="shared" si="25"/>
        <v>0.52966666666666673</v>
      </c>
      <c r="L126" s="34">
        <v>14.33</v>
      </c>
      <c r="M126" s="35">
        <v>0</v>
      </c>
      <c r="N126" s="78">
        <v>10</v>
      </c>
      <c r="O126" s="78">
        <v>9.2899999999999991</v>
      </c>
      <c r="P126" s="78">
        <v>8.18</v>
      </c>
      <c r="Q126" s="79">
        <f t="shared" si="28"/>
        <v>0.91566666666666663</v>
      </c>
      <c r="R126" s="90">
        <v>15.67</v>
      </c>
      <c r="S126" s="92">
        <v>0</v>
      </c>
      <c r="T126" s="94">
        <v>8.1</v>
      </c>
      <c r="U126" s="94">
        <v>10</v>
      </c>
      <c r="V126" s="94">
        <v>10</v>
      </c>
      <c r="W126" s="95">
        <f t="shared" si="29"/>
        <v>0.93666666666666676</v>
      </c>
      <c r="X126" s="106">
        <v>11.33</v>
      </c>
      <c r="Y126" s="106">
        <v>0</v>
      </c>
      <c r="Z126" s="99">
        <v>2</v>
      </c>
      <c r="AA126" s="41">
        <v>8.92</v>
      </c>
      <c r="AB126" s="42">
        <v>0</v>
      </c>
      <c r="AC126" s="42">
        <v>8</v>
      </c>
      <c r="AD126" s="42">
        <v>0</v>
      </c>
      <c r="AE126" s="42">
        <v>6.98</v>
      </c>
      <c r="AF126" s="42">
        <v>0</v>
      </c>
      <c r="AG126" s="42">
        <v>8.92</v>
      </c>
      <c r="AH126" s="42">
        <v>0</v>
      </c>
      <c r="AI126" s="43">
        <v>1</v>
      </c>
      <c r="AJ126" s="120">
        <v>0</v>
      </c>
      <c r="AK126" s="143">
        <f t="shared" si="17"/>
        <v>1</v>
      </c>
      <c r="AL126" s="144">
        <f t="shared" si="20"/>
        <v>0.79741666666666666</v>
      </c>
      <c r="AM126" s="137">
        <f t="shared" si="21"/>
        <v>0.83033037872683313</v>
      </c>
      <c r="AN126" s="138">
        <v>0.75</v>
      </c>
      <c r="AO126" s="177">
        <v>3.7199999999999998</v>
      </c>
      <c r="AP126" s="160">
        <v>3.7199999999999998</v>
      </c>
      <c r="AQ126" s="162">
        <f t="shared" si="26"/>
        <v>80.992426134837501</v>
      </c>
      <c r="AR126" s="131">
        <f t="shared" si="27"/>
        <v>3</v>
      </c>
      <c r="AS126" s="178"/>
      <c r="AU126" s="149"/>
      <c r="AV126"/>
      <c r="AW126" s="150"/>
      <c r="AX126" s="150"/>
      <c r="BC126"/>
      <c r="BD126"/>
      <c r="BE126"/>
      <c r="BF126"/>
      <c r="BG126"/>
      <c r="BH126" s="116"/>
      <c r="BQ126" s="124"/>
      <c r="FK126" s="73"/>
    </row>
    <row r="127" spans="1:182">
      <c r="A127" s="69">
        <v>100784611</v>
      </c>
      <c r="B127" s="21">
        <v>10</v>
      </c>
      <c r="C127" s="22">
        <v>10</v>
      </c>
      <c r="D127" s="22">
        <v>8.75</v>
      </c>
      <c r="E127" s="23">
        <f t="shared" si="24"/>
        <v>0.95833333333333337</v>
      </c>
      <c r="F127" s="24">
        <v>15.67</v>
      </c>
      <c r="G127" s="25">
        <v>0</v>
      </c>
      <c r="H127" s="31">
        <v>10</v>
      </c>
      <c r="I127" s="32">
        <v>10</v>
      </c>
      <c r="J127" s="32">
        <v>10</v>
      </c>
      <c r="K127" s="33">
        <f t="shared" si="25"/>
        <v>1</v>
      </c>
      <c r="L127" s="34">
        <v>15</v>
      </c>
      <c r="M127" s="35">
        <v>0</v>
      </c>
      <c r="N127" s="78">
        <v>10</v>
      </c>
      <c r="O127" s="78">
        <v>10</v>
      </c>
      <c r="P127" s="78">
        <v>10</v>
      </c>
      <c r="Q127" s="79">
        <f t="shared" si="28"/>
        <v>1</v>
      </c>
      <c r="R127" s="90">
        <v>16.329999999999998</v>
      </c>
      <c r="S127" s="92">
        <v>0</v>
      </c>
      <c r="T127" s="94">
        <v>10</v>
      </c>
      <c r="U127" s="94">
        <v>10</v>
      </c>
      <c r="V127" s="94">
        <v>10</v>
      </c>
      <c r="W127" s="95">
        <f t="shared" si="29"/>
        <v>1</v>
      </c>
      <c r="X127" s="106">
        <v>11.67</v>
      </c>
      <c r="Y127" s="106">
        <v>0</v>
      </c>
      <c r="Z127" s="99">
        <v>2</v>
      </c>
      <c r="AA127" s="41">
        <v>8.6</v>
      </c>
      <c r="AB127" s="42">
        <v>0</v>
      </c>
      <c r="AC127" s="42">
        <v>7.63</v>
      </c>
      <c r="AD127" s="42">
        <v>0</v>
      </c>
      <c r="AE127" s="42">
        <v>7.65</v>
      </c>
      <c r="AF127" s="42">
        <v>0</v>
      </c>
      <c r="AG127" s="42">
        <v>8.81</v>
      </c>
      <c r="AH127" s="42">
        <v>0</v>
      </c>
      <c r="AI127" s="43">
        <v>0.75</v>
      </c>
      <c r="AJ127" s="120">
        <v>0.625</v>
      </c>
      <c r="AK127" s="143">
        <f t="shared" si="17"/>
        <v>0.95833333333333337</v>
      </c>
      <c r="AL127" s="144">
        <f t="shared" si="20"/>
        <v>0.98958333333333337</v>
      </c>
      <c r="AM127" s="137">
        <f t="shared" si="21"/>
        <v>0.86368956486704285</v>
      </c>
      <c r="AN127" s="138">
        <v>1</v>
      </c>
      <c r="AO127" s="177">
        <v>3.5666666666666664</v>
      </c>
      <c r="AP127" s="161">
        <f>AO127+0.5</f>
        <v>4.0666666666666664</v>
      </c>
      <c r="AQ127" s="162">
        <f t="shared" si="26"/>
        <v>88.396405788342747</v>
      </c>
      <c r="AR127" s="131">
        <f t="shared" si="27"/>
        <v>4</v>
      </c>
      <c r="AS127" s="179" t="s">
        <v>39</v>
      </c>
      <c r="AU127" s="149"/>
      <c r="AV127"/>
      <c r="AW127" s="150"/>
      <c r="AX127" s="150"/>
      <c r="BC127"/>
      <c r="BD127"/>
      <c r="BE127"/>
      <c r="BF127"/>
      <c r="BG127"/>
      <c r="BH127" s="116"/>
      <c r="BQ127" s="124"/>
      <c r="FK127" s="73"/>
    </row>
    <row r="128" spans="1:182">
      <c r="A128" s="69">
        <v>100786651</v>
      </c>
      <c r="B128" s="21">
        <v>9.33</v>
      </c>
      <c r="C128" s="22">
        <v>10</v>
      </c>
      <c r="D128" s="22">
        <v>8.33</v>
      </c>
      <c r="E128" s="23">
        <f t="shared" si="24"/>
        <v>0.92199999999999993</v>
      </c>
      <c r="F128" s="24">
        <v>8.5</v>
      </c>
      <c r="G128" s="25">
        <v>0</v>
      </c>
      <c r="H128" s="31">
        <v>10</v>
      </c>
      <c r="I128" s="32">
        <v>9.06</v>
      </c>
      <c r="J128" s="32">
        <v>9.09</v>
      </c>
      <c r="K128" s="33">
        <f t="shared" si="25"/>
        <v>0.93833333333333335</v>
      </c>
      <c r="L128" s="34">
        <v>5.33</v>
      </c>
      <c r="M128" s="35">
        <v>0</v>
      </c>
      <c r="N128" s="78">
        <v>7.5</v>
      </c>
      <c r="O128" s="78">
        <v>10</v>
      </c>
      <c r="P128" s="78">
        <v>7.88</v>
      </c>
      <c r="Q128" s="79">
        <f t="shared" si="28"/>
        <v>0.84599999999999997</v>
      </c>
      <c r="R128" s="90">
        <v>7.67</v>
      </c>
      <c r="S128" s="92">
        <v>0</v>
      </c>
      <c r="T128" s="94">
        <v>9.52</v>
      </c>
      <c r="U128" s="94">
        <v>9.7100000000000009</v>
      </c>
      <c r="V128" s="94">
        <v>10</v>
      </c>
      <c r="W128" s="95">
        <f t="shared" si="29"/>
        <v>0.97433333333333338</v>
      </c>
      <c r="X128" s="106">
        <v>10.33</v>
      </c>
      <c r="Y128" s="106">
        <v>0</v>
      </c>
      <c r="Z128" s="99">
        <v>2</v>
      </c>
      <c r="AA128" s="41">
        <v>0</v>
      </c>
      <c r="AB128" s="42">
        <v>0</v>
      </c>
      <c r="AC128" s="42">
        <v>8</v>
      </c>
      <c r="AD128" s="42">
        <v>0</v>
      </c>
      <c r="AE128" s="42">
        <v>7.14</v>
      </c>
      <c r="AF128" s="42">
        <v>0</v>
      </c>
      <c r="AG128" s="42">
        <v>7.71</v>
      </c>
      <c r="AH128" s="42">
        <v>0</v>
      </c>
      <c r="AI128" s="43">
        <v>0.79166666666666663</v>
      </c>
      <c r="AJ128" s="120">
        <v>0.265625</v>
      </c>
      <c r="AK128" s="143">
        <f t="shared" si="17"/>
        <v>0.88020833333333326</v>
      </c>
      <c r="AL128" s="144">
        <f t="shared" si="20"/>
        <v>0.92016666666666658</v>
      </c>
      <c r="AM128" s="137">
        <f t="shared" si="21"/>
        <v>0.51558319903303795</v>
      </c>
      <c r="AN128" s="138">
        <v>0</v>
      </c>
      <c r="AO128" s="177">
        <v>2.5333333333333337</v>
      </c>
      <c r="AP128" s="160">
        <v>2.5333333333333337</v>
      </c>
      <c r="AQ128" s="162">
        <f t="shared" si="26"/>
        <v>55.561038309159287</v>
      </c>
      <c r="AR128" s="131">
        <f t="shared" si="27"/>
        <v>1</v>
      </c>
      <c r="AS128" s="178"/>
      <c r="AU128" s="149"/>
      <c r="AV128"/>
      <c r="AW128" s="150"/>
      <c r="AX128" s="150"/>
      <c r="BC128"/>
      <c r="BD128"/>
      <c r="BE128"/>
      <c r="BF128"/>
      <c r="BG128"/>
      <c r="BH128" s="116"/>
      <c r="BQ128" s="124"/>
      <c r="FK128" s="73"/>
    </row>
    <row r="129" spans="1:167">
      <c r="A129" s="69">
        <v>100786952</v>
      </c>
      <c r="B129" s="21">
        <v>10</v>
      </c>
      <c r="C129" s="22">
        <v>4.07</v>
      </c>
      <c r="D129" s="22" t="s">
        <v>0</v>
      </c>
      <c r="E129" s="23">
        <f t="shared" si="24"/>
        <v>0.46900000000000003</v>
      </c>
      <c r="F129" s="24">
        <v>12.33</v>
      </c>
      <c r="G129" s="25">
        <v>0</v>
      </c>
      <c r="H129" s="31">
        <v>10</v>
      </c>
      <c r="I129" s="32">
        <v>10</v>
      </c>
      <c r="J129" s="32">
        <v>9.7200000000000006</v>
      </c>
      <c r="K129" s="33">
        <f t="shared" si="25"/>
        <v>0.99066666666666658</v>
      </c>
      <c r="L129" s="34">
        <v>16.329999999999998</v>
      </c>
      <c r="M129" s="35">
        <v>0</v>
      </c>
      <c r="N129" s="78">
        <v>10</v>
      </c>
      <c r="O129" s="78">
        <v>10</v>
      </c>
      <c r="P129" s="78">
        <v>9.39</v>
      </c>
      <c r="Q129" s="79">
        <f t="shared" si="28"/>
        <v>0.97966666666666669</v>
      </c>
      <c r="R129" s="90">
        <v>14</v>
      </c>
      <c r="S129" s="92">
        <v>0</v>
      </c>
      <c r="T129" s="94">
        <v>8.7899999999999991</v>
      </c>
      <c r="U129" s="94">
        <v>9</v>
      </c>
      <c r="V129" s="94">
        <v>10</v>
      </c>
      <c r="W129" s="95">
        <f t="shared" si="29"/>
        <v>0.92633333333333334</v>
      </c>
      <c r="X129" s="106">
        <v>14.33</v>
      </c>
      <c r="Y129" s="106">
        <v>0</v>
      </c>
      <c r="Z129" s="99">
        <v>2</v>
      </c>
      <c r="AA129" s="41">
        <v>8.89</v>
      </c>
      <c r="AB129" s="42">
        <v>0</v>
      </c>
      <c r="AC129" s="42">
        <v>7.71</v>
      </c>
      <c r="AD129" s="42">
        <v>0</v>
      </c>
      <c r="AE129" s="42">
        <v>7.79</v>
      </c>
      <c r="AF129" s="42">
        <v>0</v>
      </c>
      <c r="AG129" s="42">
        <v>8.86</v>
      </c>
      <c r="AH129" s="42">
        <v>0</v>
      </c>
      <c r="AI129" s="43">
        <v>0.95833333333333337</v>
      </c>
      <c r="AJ129" s="120">
        <v>0.140625</v>
      </c>
      <c r="AK129" s="143">
        <f t="shared" si="17"/>
        <v>1</v>
      </c>
      <c r="AL129" s="144">
        <f t="shared" si="20"/>
        <v>0.8414166666666667</v>
      </c>
      <c r="AM129" s="137">
        <f t="shared" si="21"/>
        <v>0.85054693795326342</v>
      </c>
      <c r="AN129" s="138">
        <v>0.75</v>
      </c>
      <c r="AO129" s="177">
        <v>4.1433333333333335</v>
      </c>
      <c r="AP129" s="160">
        <v>4.1433333333333335</v>
      </c>
      <c r="AQ129" s="162">
        <f t="shared" si="26"/>
        <v>85.324506782164917</v>
      </c>
      <c r="AR129" s="131">
        <f t="shared" si="27"/>
        <v>4</v>
      </c>
      <c r="AS129" s="178"/>
      <c r="AU129" s="149"/>
      <c r="AV129"/>
      <c r="AW129" s="150"/>
      <c r="AX129" s="150"/>
      <c r="BC129"/>
      <c r="BH129" s="116"/>
      <c r="BQ129" s="124"/>
      <c r="FK129" s="73"/>
    </row>
    <row r="130" spans="1:167">
      <c r="A130" s="69">
        <v>100788549</v>
      </c>
      <c r="B130" s="21">
        <v>10</v>
      </c>
      <c r="C130" s="22">
        <v>6.3</v>
      </c>
      <c r="D130" s="22">
        <v>6.25</v>
      </c>
      <c r="E130" s="23">
        <f t="shared" si="24"/>
        <v>0.75166666666666671</v>
      </c>
      <c r="F130" s="24">
        <v>0</v>
      </c>
      <c r="G130" s="25">
        <v>0</v>
      </c>
      <c r="H130" s="31">
        <v>10</v>
      </c>
      <c r="I130" s="32">
        <v>3.96</v>
      </c>
      <c r="J130" s="32">
        <v>6.22</v>
      </c>
      <c r="K130" s="33">
        <f t="shared" si="25"/>
        <v>0.67266666666666663</v>
      </c>
      <c r="L130" s="34">
        <v>15.78</v>
      </c>
      <c r="M130" s="35">
        <v>0</v>
      </c>
      <c r="N130" s="78">
        <v>6.67</v>
      </c>
      <c r="O130" s="78">
        <v>7.14</v>
      </c>
      <c r="P130" s="78">
        <v>7.7</v>
      </c>
      <c r="Q130" s="79">
        <f t="shared" si="28"/>
        <v>0.71699999999999997</v>
      </c>
      <c r="R130" s="90">
        <v>14</v>
      </c>
      <c r="S130" s="92">
        <v>0</v>
      </c>
      <c r="T130" s="94">
        <v>5.48</v>
      </c>
      <c r="U130" s="94">
        <v>8.43</v>
      </c>
      <c r="V130" s="94">
        <v>7.08</v>
      </c>
      <c r="W130" s="95">
        <f t="shared" si="29"/>
        <v>0.69966666666666677</v>
      </c>
      <c r="X130" s="106">
        <v>10.67</v>
      </c>
      <c r="Y130" s="106">
        <v>0</v>
      </c>
      <c r="Z130" s="99">
        <v>2</v>
      </c>
      <c r="AA130" s="41">
        <v>0</v>
      </c>
      <c r="AB130" s="42">
        <v>0</v>
      </c>
      <c r="AC130" s="42">
        <v>5.89</v>
      </c>
      <c r="AD130" s="42">
        <v>0</v>
      </c>
      <c r="AE130" s="42">
        <v>5.33</v>
      </c>
      <c r="AF130" s="42">
        <v>0</v>
      </c>
      <c r="AG130" s="42">
        <v>8.4499999999999993</v>
      </c>
      <c r="AH130" s="42">
        <v>0</v>
      </c>
      <c r="AI130" s="43">
        <v>0.91666666666666663</v>
      </c>
      <c r="AJ130" s="120">
        <v>0.3125</v>
      </c>
      <c r="AK130" s="143">
        <f t="shared" si="17"/>
        <v>1</v>
      </c>
      <c r="AL130" s="144">
        <f t="shared" si="20"/>
        <v>0.71025000000000005</v>
      </c>
      <c r="AM130" s="137">
        <f t="shared" si="21"/>
        <v>0.58076248992747792</v>
      </c>
      <c r="AN130" s="138">
        <v>1</v>
      </c>
      <c r="AO130" s="177">
        <v>2.5</v>
      </c>
      <c r="AP130" s="161">
        <f>AO130+1</f>
        <v>3.5</v>
      </c>
      <c r="AQ130" s="162">
        <f t="shared" si="26"/>
        <v>74.621562248186947</v>
      </c>
      <c r="AR130" s="131">
        <f t="shared" si="27"/>
        <v>3</v>
      </c>
      <c r="AS130" s="179" t="s">
        <v>40</v>
      </c>
      <c r="AU130" s="149"/>
      <c r="AV130"/>
      <c r="AW130" s="150"/>
      <c r="AX130" s="150"/>
      <c r="BC130"/>
      <c r="BD130"/>
      <c r="BE130"/>
      <c r="BF130"/>
      <c r="BG130"/>
      <c r="BH130" s="116"/>
      <c r="BQ130" s="124"/>
      <c r="FK130" s="73"/>
    </row>
    <row r="131" spans="1:167">
      <c r="A131" s="69">
        <v>100794397</v>
      </c>
      <c r="B131" s="21">
        <v>10</v>
      </c>
      <c r="C131" s="22">
        <v>10</v>
      </c>
      <c r="D131" s="22">
        <v>8.75</v>
      </c>
      <c r="E131" s="23">
        <f t="shared" si="24"/>
        <v>0.95833333333333337</v>
      </c>
      <c r="F131" s="24">
        <v>15.67</v>
      </c>
      <c r="G131" s="25">
        <v>0</v>
      </c>
      <c r="H131" s="31">
        <v>10</v>
      </c>
      <c r="I131" s="32">
        <v>10</v>
      </c>
      <c r="J131" s="32">
        <v>10</v>
      </c>
      <c r="K131" s="33">
        <f t="shared" si="25"/>
        <v>1</v>
      </c>
      <c r="L131" s="34">
        <v>15.33</v>
      </c>
      <c r="M131" s="35">
        <v>0</v>
      </c>
      <c r="N131" s="78">
        <v>10</v>
      </c>
      <c r="O131" s="78">
        <v>10</v>
      </c>
      <c r="P131" s="78">
        <v>10</v>
      </c>
      <c r="Q131" s="79">
        <f t="shared" si="28"/>
        <v>1</v>
      </c>
      <c r="R131" s="90">
        <v>17</v>
      </c>
      <c r="S131" s="92">
        <v>0</v>
      </c>
      <c r="T131" s="94">
        <v>10</v>
      </c>
      <c r="U131" s="94">
        <v>10</v>
      </c>
      <c r="V131" s="94">
        <v>10</v>
      </c>
      <c r="W131" s="95">
        <f t="shared" si="29"/>
        <v>1</v>
      </c>
      <c r="X131" s="106">
        <v>11.33</v>
      </c>
      <c r="Y131" s="106">
        <v>0</v>
      </c>
      <c r="Z131" s="99">
        <v>2</v>
      </c>
      <c r="AA131" s="41">
        <v>8.76</v>
      </c>
      <c r="AB131" s="42">
        <v>0</v>
      </c>
      <c r="AC131" s="42">
        <v>7.66</v>
      </c>
      <c r="AD131" s="42">
        <v>0</v>
      </c>
      <c r="AE131" s="42">
        <v>7.52</v>
      </c>
      <c r="AF131" s="42">
        <v>0</v>
      </c>
      <c r="AG131" s="42">
        <v>7.98</v>
      </c>
      <c r="AH131" s="42">
        <v>0</v>
      </c>
      <c r="AI131" s="43">
        <v>0.95833333333333337</v>
      </c>
      <c r="AJ131" s="120">
        <v>0.171875</v>
      </c>
      <c r="AK131" s="143">
        <f t="shared" si="17"/>
        <v>1</v>
      </c>
      <c r="AL131" s="144">
        <f t="shared" si="20"/>
        <v>0.98958333333333337</v>
      </c>
      <c r="AM131" s="137">
        <f t="shared" si="21"/>
        <v>0.86480862207896858</v>
      </c>
      <c r="AN131" s="138">
        <v>1</v>
      </c>
      <c r="AO131" s="177">
        <v>3.8133333333333335</v>
      </c>
      <c r="AP131" s="161">
        <f>AO131+0.5</f>
        <v>4.3133333333333335</v>
      </c>
      <c r="AQ131" s="162">
        <f t="shared" si="26"/>
        <v>91.022715551974215</v>
      </c>
      <c r="AR131" s="131">
        <f t="shared" si="27"/>
        <v>4</v>
      </c>
      <c r="AS131" s="179" t="s">
        <v>39</v>
      </c>
      <c r="AU131" s="149"/>
      <c r="AV131"/>
      <c r="AW131" s="150"/>
      <c r="AX131" s="150"/>
      <c r="BC131"/>
      <c r="BD131"/>
      <c r="BE131"/>
      <c r="BF131"/>
      <c r="BG131"/>
      <c r="BH131" s="116"/>
      <c r="BQ131" s="124"/>
      <c r="FK131" s="73"/>
    </row>
    <row r="132" spans="1:167">
      <c r="A132" s="69">
        <v>100795914</v>
      </c>
      <c r="B132" s="21">
        <v>10</v>
      </c>
      <c r="C132" s="22">
        <v>10</v>
      </c>
      <c r="D132" s="22">
        <v>10</v>
      </c>
      <c r="E132" s="23">
        <f t="shared" si="24"/>
        <v>1</v>
      </c>
      <c r="F132" s="24">
        <v>2.33</v>
      </c>
      <c r="G132" s="25">
        <v>0</v>
      </c>
      <c r="H132" s="31">
        <v>10</v>
      </c>
      <c r="I132" s="32">
        <v>10</v>
      </c>
      <c r="J132" s="32">
        <v>10</v>
      </c>
      <c r="K132" s="33">
        <f t="shared" si="25"/>
        <v>1</v>
      </c>
      <c r="L132" s="34">
        <v>0</v>
      </c>
      <c r="M132" s="35">
        <v>20.67</v>
      </c>
      <c r="N132" s="78">
        <v>10</v>
      </c>
      <c r="O132" s="78">
        <v>10</v>
      </c>
      <c r="P132" s="78">
        <v>10</v>
      </c>
      <c r="Q132" s="79">
        <f t="shared" si="28"/>
        <v>1</v>
      </c>
      <c r="R132" s="90">
        <v>9.11</v>
      </c>
      <c r="S132" s="92">
        <v>0</v>
      </c>
      <c r="T132" s="94">
        <v>9.89</v>
      </c>
      <c r="U132" s="94">
        <v>10</v>
      </c>
      <c r="V132" s="94">
        <v>9.94</v>
      </c>
      <c r="W132" s="95">
        <f t="shared" si="29"/>
        <v>0.99433333333333329</v>
      </c>
      <c r="X132" s="106">
        <v>0</v>
      </c>
      <c r="Y132" s="106">
        <v>17.22</v>
      </c>
      <c r="Z132" s="99">
        <v>2</v>
      </c>
      <c r="AA132" s="41">
        <v>8.65</v>
      </c>
      <c r="AB132" s="42">
        <v>0</v>
      </c>
      <c r="AC132" s="42">
        <v>0</v>
      </c>
      <c r="AD132" s="42">
        <v>15.49</v>
      </c>
      <c r="AE132" s="42">
        <v>6.46</v>
      </c>
      <c r="AF132" s="42">
        <v>0</v>
      </c>
      <c r="AG132" s="42">
        <v>0</v>
      </c>
      <c r="AH132" s="42">
        <v>12.9</v>
      </c>
      <c r="AI132" s="43">
        <v>1</v>
      </c>
      <c r="AJ132" s="120">
        <v>0.125</v>
      </c>
      <c r="AK132" s="143">
        <f t="shared" si="17"/>
        <v>1</v>
      </c>
      <c r="AL132" s="144">
        <f t="shared" si="20"/>
        <v>0.99858333333333327</v>
      </c>
      <c r="AM132" s="137">
        <f t="shared" si="21"/>
        <v>0.75766087813555083</v>
      </c>
      <c r="AN132" s="138">
        <v>0.75</v>
      </c>
      <c r="AO132" s="177">
        <v>3.0166666666666666</v>
      </c>
      <c r="AP132" s="161">
        <f>AO132+1</f>
        <v>4.0166666666666666</v>
      </c>
      <c r="AQ132" s="162">
        <f t="shared" si="26"/>
        <v>83.56068862005543</v>
      </c>
      <c r="AR132" s="131">
        <f t="shared" si="27"/>
        <v>3</v>
      </c>
      <c r="AS132" s="179" t="s">
        <v>40</v>
      </c>
      <c r="AU132" s="149"/>
      <c r="AV132"/>
      <c r="AW132" s="150"/>
      <c r="AX132" s="150"/>
      <c r="BC132"/>
      <c r="BD132"/>
      <c r="BE132"/>
      <c r="BF132"/>
      <c r="BG132"/>
      <c r="BH132" s="116"/>
      <c r="BQ132" s="124"/>
      <c r="FK132" s="73"/>
    </row>
    <row r="133" spans="1:167">
      <c r="A133" s="69">
        <v>100796023</v>
      </c>
      <c r="B133" s="21">
        <v>10</v>
      </c>
      <c r="C133" s="22">
        <v>10</v>
      </c>
      <c r="D133" s="22">
        <v>8.59</v>
      </c>
      <c r="E133" s="23">
        <f t="shared" si="24"/>
        <v>0.95299999999999996</v>
      </c>
      <c r="F133" s="24">
        <v>13</v>
      </c>
      <c r="G133" s="25">
        <v>0</v>
      </c>
      <c r="H133" s="31">
        <v>10</v>
      </c>
      <c r="I133" s="32">
        <v>10</v>
      </c>
      <c r="J133" s="32">
        <v>9.81</v>
      </c>
      <c r="K133" s="33">
        <f t="shared" si="25"/>
        <v>0.9936666666666667</v>
      </c>
      <c r="L133" s="34">
        <v>14.56</v>
      </c>
      <c r="M133" s="35">
        <v>0</v>
      </c>
      <c r="N133" s="78">
        <v>10</v>
      </c>
      <c r="O133" s="78">
        <v>7.14</v>
      </c>
      <c r="P133" s="78">
        <v>10</v>
      </c>
      <c r="Q133" s="79">
        <f t="shared" si="28"/>
        <v>0.90466666666666673</v>
      </c>
      <c r="R133" s="90">
        <v>14</v>
      </c>
      <c r="S133" s="92">
        <v>0</v>
      </c>
      <c r="T133" s="94">
        <v>9.7799999999999994</v>
      </c>
      <c r="U133" s="94">
        <v>8.7100000000000009</v>
      </c>
      <c r="V133" s="94">
        <v>0</v>
      </c>
      <c r="W133" s="95">
        <f t="shared" si="29"/>
        <v>0.6163333333333334</v>
      </c>
      <c r="X133" s="106">
        <v>8.33</v>
      </c>
      <c r="Y133" s="106">
        <v>0</v>
      </c>
      <c r="Z133" s="99">
        <v>2</v>
      </c>
      <c r="AA133" s="41">
        <v>8.89</v>
      </c>
      <c r="AB133" s="42">
        <v>0</v>
      </c>
      <c r="AC133" s="42">
        <v>6.93</v>
      </c>
      <c r="AD133" s="42">
        <v>0</v>
      </c>
      <c r="AE133" s="42">
        <v>0</v>
      </c>
      <c r="AF133" s="42">
        <v>0</v>
      </c>
      <c r="AG133" s="42">
        <v>7.06</v>
      </c>
      <c r="AH133" s="42">
        <v>0</v>
      </c>
      <c r="AI133" s="43">
        <v>0.83333333333333337</v>
      </c>
      <c r="AJ133" s="120">
        <v>0.453125</v>
      </c>
      <c r="AK133" s="143">
        <f t="shared" si="17"/>
        <v>0.984375</v>
      </c>
      <c r="AL133" s="144">
        <f t="shared" si="20"/>
        <v>0.86691666666666667</v>
      </c>
      <c r="AM133" s="137">
        <f t="shared" si="21"/>
        <v>0.70135173247381144</v>
      </c>
      <c r="AN133" s="138">
        <v>0.5</v>
      </c>
      <c r="AO133" s="177">
        <v>3.2566666666666664</v>
      </c>
      <c r="AP133" s="160">
        <v>3.2566666666666664</v>
      </c>
      <c r="AQ133" s="162">
        <f t="shared" si="26"/>
        <v>72.021918311845283</v>
      </c>
      <c r="AR133" s="131">
        <f t="shared" si="27"/>
        <v>2</v>
      </c>
      <c r="AS133" s="178"/>
      <c r="AU133" s="149"/>
      <c r="AV133"/>
      <c r="AW133" s="150"/>
      <c r="AX133" s="150"/>
      <c r="BC133"/>
      <c r="BD133"/>
      <c r="BE133"/>
      <c r="BF133"/>
      <c r="BG133"/>
      <c r="BH133" s="116"/>
      <c r="BQ133" s="124"/>
      <c r="FK133" s="73"/>
    </row>
    <row r="134" spans="1:167">
      <c r="A134" s="69">
        <v>100797226</v>
      </c>
      <c r="B134" s="21">
        <v>0</v>
      </c>
      <c r="C134" s="22" t="s">
        <v>0</v>
      </c>
      <c r="D134" s="22" t="s">
        <v>0</v>
      </c>
      <c r="E134" s="23">
        <f t="shared" si="24"/>
        <v>0</v>
      </c>
      <c r="F134" s="24">
        <v>0</v>
      </c>
      <c r="G134" s="25">
        <v>0</v>
      </c>
      <c r="H134" s="31" t="s">
        <v>0</v>
      </c>
      <c r="I134" s="32" t="s">
        <v>0</v>
      </c>
      <c r="J134" s="32" t="s">
        <v>0</v>
      </c>
      <c r="K134" s="33">
        <f t="shared" si="25"/>
        <v>0</v>
      </c>
      <c r="L134" s="34">
        <v>0</v>
      </c>
      <c r="M134" s="35">
        <v>0</v>
      </c>
      <c r="N134" s="78"/>
      <c r="O134" s="78"/>
      <c r="P134" s="78"/>
      <c r="Q134" s="78"/>
      <c r="R134" s="82"/>
      <c r="S134" s="86"/>
      <c r="T134" s="94"/>
      <c r="U134" s="94"/>
      <c r="V134" s="94"/>
      <c r="W134" s="94"/>
      <c r="X134" s="106"/>
      <c r="Y134" s="106"/>
      <c r="Z134" s="99"/>
      <c r="AA134" s="41">
        <v>0</v>
      </c>
      <c r="AB134" s="42">
        <v>0</v>
      </c>
      <c r="AC134" s="42">
        <v>0</v>
      </c>
      <c r="AD134" s="42">
        <v>0</v>
      </c>
      <c r="AE134" s="42"/>
      <c r="AF134" s="42"/>
      <c r="AG134" s="42"/>
      <c r="AH134" s="42"/>
      <c r="AI134" s="43"/>
      <c r="AJ134" s="121"/>
      <c r="AK134" s="143">
        <f t="shared" si="17"/>
        <v>0</v>
      </c>
      <c r="AL134" s="144">
        <f t="shared" si="20"/>
        <v>0</v>
      </c>
      <c r="AM134" s="137">
        <f t="shared" si="21"/>
        <v>0</v>
      </c>
      <c r="AN134" s="138"/>
      <c r="AO134" s="175"/>
      <c r="AP134" s="159"/>
      <c r="AQ134" s="162" t="str">
        <f t="shared" si="26"/>
        <v>*</v>
      </c>
      <c r="AR134" s="131" t="str">
        <f t="shared" si="27"/>
        <v>*</v>
      </c>
      <c r="AS134" s="176"/>
      <c r="AU134" s="149"/>
      <c r="AV134"/>
      <c r="AW134" s="150"/>
      <c r="AX134" s="150"/>
      <c r="BC134"/>
      <c r="BD134"/>
      <c r="BE134"/>
      <c r="BF134"/>
      <c r="BG134"/>
      <c r="FK134" s="73"/>
    </row>
    <row r="135" spans="1:167">
      <c r="A135" s="69">
        <v>100805765</v>
      </c>
      <c r="B135" s="21">
        <v>10</v>
      </c>
      <c r="C135" s="22">
        <v>10</v>
      </c>
      <c r="D135" s="22">
        <v>10</v>
      </c>
      <c r="E135" s="23">
        <f t="shared" si="24"/>
        <v>1</v>
      </c>
      <c r="F135" s="24">
        <v>7.33</v>
      </c>
      <c r="G135" s="25">
        <v>0</v>
      </c>
      <c r="H135" s="31">
        <v>10</v>
      </c>
      <c r="I135" s="32">
        <v>10</v>
      </c>
      <c r="J135" s="32">
        <v>10</v>
      </c>
      <c r="K135" s="33">
        <f t="shared" si="25"/>
        <v>1</v>
      </c>
      <c r="L135" s="34">
        <v>9.67</v>
      </c>
      <c r="M135" s="35">
        <v>0</v>
      </c>
      <c r="N135" s="78">
        <v>10</v>
      </c>
      <c r="O135" s="78">
        <v>10</v>
      </c>
      <c r="P135" s="78">
        <v>10</v>
      </c>
      <c r="Q135" s="79">
        <f t="shared" ref="Q135:Q158" si="30">SUM(N135:P135)/30</f>
        <v>1</v>
      </c>
      <c r="R135" s="90">
        <v>7.33</v>
      </c>
      <c r="S135" s="92">
        <v>0</v>
      </c>
      <c r="T135" s="94">
        <v>9.7799999999999994</v>
      </c>
      <c r="U135" s="94">
        <v>10</v>
      </c>
      <c r="V135" s="94">
        <v>9.7899999999999991</v>
      </c>
      <c r="W135" s="95">
        <f t="shared" ref="W135:W158" si="31">SUM(T135:V135)/30</f>
        <v>0.98566666666666669</v>
      </c>
      <c r="X135" s="106">
        <v>13.44</v>
      </c>
      <c r="Y135" s="106">
        <v>0</v>
      </c>
      <c r="Z135" s="99">
        <v>2</v>
      </c>
      <c r="AA135" s="41">
        <v>8.14</v>
      </c>
      <c r="AB135" s="42">
        <v>0</v>
      </c>
      <c r="AC135" s="42">
        <v>7.74</v>
      </c>
      <c r="AD135" s="42">
        <v>0</v>
      </c>
      <c r="AE135" s="42">
        <v>7.69</v>
      </c>
      <c r="AF135" s="42">
        <v>0</v>
      </c>
      <c r="AG135" s="42">
        <v>8.16</v>
      </c>
      <c r="AH135" s="42">
        <v>0</v>
      </c>
      <c r="AI135" s="43">
        <v>0.83333333333333337</v>
      </c>
      <c r="AJ135" s="120">
        <v>0.625</v>
      </c>
      <c r="AK135" s="143">
        <f t="shared" si="17"/>
        <v>1</v>
      </c>
      <c r="AL135" s="144">
        <f t="shared" si="20"/>
        <v>0.99641666666666662</v>
      </c>
      <c r="AM135" s="137">
        <f t="shared" si="21"/>
        <v>0.64190471394037063</v>
      </c>
      <c r="AN135" s="138">
        <v>1</v>
      </c>
      <c r="AO135" s="177">
        <v>2.6566666666666667</v>
      </c>
      <c r="AP135" s="161">
        <f>AO135+1</f>
        <v>3.6566666666666667</v>
      </c>
      <c r="AQ135" s="162">
        <f t="shared" si="26"/>
        <v>80.265117848509277</v>
      </c>
      <c r="AR135" s="131">
        <f t="shared" si="27"/>
        <v>3</v>
      </c>
      <c r="AS135" s="179" t="s">
        <v>40</v>
      </c>
      <c r="AU135" s="149"/>
      <c r="AV135"/>
      <c r="AW135" s="150"/>
      <c r="AX135" s="150"/>
      <c r="BC135"/>
      <c r="BD135"/>
      <c r="BE135"/>
      <c r="BF135"/>
      <c r="BG135"/>
      <c r="BH135" s="116"/>
      <c r="BJ135" s="119"/>
      <c r="BK135" s="11"/>
      <c r="BL135" s="117"/>
      <c r="BQ135" s="124"/>
      <c r="FK135" s="73"/>
    </row>
    <row r="136" spans="1:167">
      <c r="A136" s="69">
        <v>100808720</v>
      </c>
      <c r="B136" s="21">
        <v>10</v>
      </c>
      <c r="C136" s="22">
        <v>10</v>
      </c>
      <c r="D136" s="22">
        <v>9.58</v>
      </c>
      <c r="E136" s="23">
        <f t="shared" si="24"/>
        <v>0.98599999999999999</v>
      </c>
      <c r="F136" s="24">
        <v>16.670000000000002</v>
      </c>
      <c r="G136" s="25">
        <v>0</v>
      </c>
      <c r="H136" s="31">
        <v>10</v>
      </c>
      <c r="I136" s="32">
        <v>10</v>
      </c>
      <c r="J136" s="32">
        <v>10</v>
      </c>
      <c r="K136" s="33">
        <f t="shared" si="25"/>
        <v>1</v>
      </c>
      <c r="L136" s="34">
        <v>0</v>
      </c>
      <c r="M136" s="35">
        <v>31</v>
      </c>
      <c r="N136" s="78">
        <v>10</v>
      </c>
      <c r="O136" s="78">
        <v>10</v>
      </c>
      <c r="P136" s="78">
        <v>9.7200000000000006</v>
      </c>
      <c r="Q136" s="79">
        <f t="shared" si="30"/>
        <v>0.99066666666666658</v>
      </c>
      <c r="R136" s="90">
        <v>16.329999999999998</v>
      </c>
      <c r="S136" s="92">
        <v>0</v>
      </c>
      <c r="T136" s="94">
        <v>10</v>
      </c>
      <c r="U136" s="94">
        <v>10</v>
      </c>
      <c r="V136" s="94">
        <v>10</v>
      </c>
      <c r="W136" s="95">
        <f t="shared" si="31"/>
        <v>1</v>
      </c>
      <c r="X136" s="106">
        <v>0</v>
      </c>
      <c r="Y136" s="106">
        <v>27.33</v>
      </c>
      <c r="Z136" s="99">
        <v>2</v>
      </c>
      <c r="AA136" s="41">
        <v>8.57</v>
      </c>
      <c r="AB136" s="42">
        <v>0</v>
      </c>
      <c r="AC136" s="42">
        <v>0</v>
      </c>
      <c r="AD136" s="42">
        <v>15.27</v>
      </c>
      <c r="AE136" s="42">
        <v>7.86</v>
      </c>
      <c r="AF136" s="42">
        <v>0</v>
      </c>
      <c r="AG136" s="42">
        <v>0</v>
      </c>
      <c r="AH136" s="42">
        <v>13.36</v>
      </c>
      <c r="AI136" s="43">
        <v>0.95833333333333337</v>
      </c>
      <c r="AJ136" s="120">
        <v>0.921875</v>
      </c>
      <c r="AK136" s="143">
        <f t="shared" si="17"/>
        <v>1</v>
      </c>
      <c r="AL136" s="144">
        <f t="shared" si="20"/>
        <v>0.99416666666666664</v>
      </c>
      <c r="AM136" s="137">
        <f t="shared" si="21"/>
        <v>1.172203241597833</v>
      </c>
      <c r="AN136" s="138">
        <v>0.75</v>
      </c>
      <c r="AO136" s="177">
        <v>4.6166666666666671</v>
      </c>
      <c r="AP136" s="160">
        <v>4.6166666666666671</v>
      </c>
      <c r="AQ136" s="162">
        <f t="shared" si="26"/>
        <v>98.680081039945833</v>
      </c>
      <c r="AR136" s="131">
        <f t="shared" si="27"/>
        <v>5</v>
      </c>
      <c r="AS136" s="178"/>
      <c r="AU136" s="149"/>
      <c r="AV136"/>
      <c r="AW136" s="150"/>
      <c r="AX136" s="150"/>
      <c r="BC136"/>
      <c r="BD136"/>
      <c r="BE136"/>
      <c r="BF136"/>
      <c r="BG136"/>
      <c r="BH136" s="116"/>
      <c r="BQ136" s="124"/>
      <c r="FK136" s="73"/>
    </row>
    <row r="137" spans="1:167">
      <c r="A137" s="69">
        <v>100808843</v>
      </c>
      <c r="B137" s="21">
        <v>9.44</v>
      </c>
      <c r="C137" s="22">
        <v>10</v>
      </c>
      <c r="D137" s="22">
        <v>7.5</v>
      </c>
      <c r="E137" s="23">
        <f t="shared" si="24"/>
        <v>0.89799999999999991</v>
      </c>
      <c r="F137" s="24">
        <v>16.329999999999998</v>
      </c>
      <c r="G137" s="25">
        <v>0</v>
      </c>
      <c r="H137" s="31">
        <v>10</v>
      </c>
      <c r="I137" s="32">
        <v>10</v>
      </c>
      <c r="J137" s="32">
        <v>10</v>
      </c>
      <c r="K137" s="33">
        <f t="shared" si="25"/>
        <v>1</v>
      </c>
      <c r="L137" s="34">
        <v>15.33</v>
      </c>
      <c r="M137" s="35">
        <v>0</v>
      </c>
      <c r="N137" s="78">
        <v>10</v>
      </c>
      <c r="O137" s="78">
        <v>10</v>
      </c>
      <c r="P137" s="78">
        <v>9.6999999999999993</v>
      </c>
      <c r="Q137" s="79">
        <f t="shared" si="30"/>
        <v>0.99</v>
      </c>
      <c r="R137" s="90">
        <v>16.5</v>
      </c>
      <c r="S137" s="92">
        <v>0</v>
      </c>
      <c r="T137" s="94">
        <v>10</v>
      </c>
      <c r="U137" s="94">
        <v>10</v>
      </c>
      <c r="V137" s="94">
        <v>10</v>
      </c>
      <c r="W137" s="95">
        <f t="shared" si="31"/>
        <v>1</v>
      </c>
      <c r="X137" s="106">
        <v>11.67</v>
      </c>
      <c r="Y137" s="106">
        <v>0</v>
      </c>
      <c r="Z137" s="99">
        <v>2</v>
      </c>
      <c r="AA137" s="41">
        <v>8.7100000000000009</v>
      </c>
      <c r="AB137" s="42">
        <v>0</v>
      </c>
      <c r="AC137" s="42">
        <v>7.91</v>
      </c>
      <c r="AD137" s="42">
        <v>0</v>
      </c>
      <c r="AE137" s="42">
        <v>7.9</v>
      </c>
      <c r="AF137" s="42">
        <v>0</v>
      </c>
      <c r="AG137" s="42">
        <v>8.2899999999999991</v>
      </c>
      <c r="AH137" s="42">
        <v>0</v>
      </c>
      <c r="AI137" s="43">
        <v>0.83333333333333337</v>
      </c>
      <c r="AJ137" s="120">
        <v>0.796875</v>
      </c>
      <c r="AK137" s="143">
        <f t="shared" si="17"/>
        <v>1</v>
      </c>
      <c r="AL137" s="144">
        <f t="shared" si="20"/>
        <v>0.97199999999999998</v>
      </c>
      <c r="AM137" s="137">
        <f t="shared" si="21"/>
        <v>0.87648972602739716</v>
      </c>
      <c r="AN137" s="138">
        <v>0.75</v>
      </c>
      <c r="AO137" s="177">
        <v>3.46</v>
      </c>
      <c r="AP137" s="161">
        <f>AO137+0.5</f>
        <v>3.96</v>
      </c>
      <c r="AQ137" s="162">
        <f t="shared" si="26"/>
        <v>85.812243150684935</v>
      </c>
      <c r="AR137" s="131">
        <f t="shared" si="27"/>
        <v>4</v>
      </c>
      <c r="AS137" s="179" t="s">
        <v>39</v>
      </c>
      <c r="AU137" s="149"/>
      <c r="AV137"/>
      <c r="AW137" s="150"/>
      <c r="AX137" s="150"/>
      <c r="BC137"/>
      <c r="BD137"/>
      <c r="BE137"/>
      <c r="BF137"/>
      <c r="BG137"/>
      <c r="BH137" s="116"/>
      <c r="BQ137" s="124"/>
      <c r="FK137" s="73"/>
    </row>
    <row r="138" spans="1:167">
      <c r="A138" s="69">
        <v>100810417</v>
      </c>
      <c r="B138" s="21">
        <v>10</v>
      </c>
      <c r="C138" s="22">
        <v>10</v>
      </c>
      <c r="D138" s="22">
        <v>10</v>
      </c>
      <c r="E138" s="23">
        <f t="shared" si="24"/>
        <v>1</v>
      </c>
      <c r="F138" s="24">
        <v>8.33</v>
      </c>
      <c r="G138" s="25">
        <v>0</v>
      </c>
      <c r="H138" s="31">
        <v>10</v>
      </c>
      <c r="I138" s="32">
        <v>10</v>
      </c>
      <c r="J138" s="32">
        <v>10</v>
      </c>
      <c r="K138" s="33">
        <f t="shared" si="25"/>
        <v>1</v>
      </c>
      <c r="L138" s="34">
        <v>11</v>
      </c>
      <c r="M138" s="35">
        <v>0</v>
      </c>
      <c r="N138" s="78">
        <v>9.17</v>
      </c>
      <c r="O138" s="78">
        <v>9.82</v>
      </c>
      <c r="P138" s="78">
        <v>10</v>
      </c>
      <c r="Q138" s="79">
        <f t="shared" si="30"/>
        <v>0.96633333333333338</v>
      </c>
      <c r="R138" s="90">
        <v>7.78</v>
      </c>
      <c r="S138" s="92">
        <v>0</v>
      </c>
      <c r="T138" s="94">
        <v>10</v>
      </c>
      <c r="U138" s="94">
        <v>10</v>
      </c>
      <c r="V138" s="94">
        <v>10</v>
      </c>
      <c r="W138" s="95">
        <f t="shared" si="31"/>
        <v>1</v>
      </c>
      <c r="X138" s="106">
        <v>15</v>
      </c>
      <c r="Y138" s="106">
        <v>0</v>
      </c>
      <c r="Z138" s="99">
        <v>2</v>
      </c>
      <c r="AA138" s="41">
        <v>8.6300000000000008</v>
      </c>
      <c r="AB138" s="42">
        <v>0</v>
      </c>
      <c r="AC138" s="42">
        <v>7.49</v>
      </c>
      <c r="AD138" s="42">
        <v>0</v>
      </c>
      <c r="AE138" s="42">
        <v>7.08</v>
      </c>
      <c r="AF138" s="42">
        <v>0</v>
      </c>
      <c r="AG138" s="42">
        <v>8.43</v>
      </c>
      <c r="AH138" s="42">
        <v>0</v>
      </c>
      <c r="AI138" s="43">
        <v>0.875</v>
      </c>
      <c r="AJ138" s="120">
        <v>1</v>
      </c>
      <c r="AK138" s="143">
        <f t="shared" si="17"/>
        <v>1</v>
      </c>
      <c r="AL138" s="144">
        <f t="shared" si="20"/>
        <v>0.99158333333333337</v>
      </c>
      <c r="AM138" s="137">
        <f t="shared" si="21"/>
        <v>0.68575846091861403</v>
      </c>
      <c r="AN138" s="138">
        <v>1</v>
      </c>
      <c r="AO138" s="177">
        <v>3.1666666666666665</v>
      </c>
      <c r="AP138" s="161">
        <f>AO138+0.5</f>
        <v>3.6666666666666665</v>
      </c>
      <c r="AQ138" s="162">
        <f t="shared" si="26"/>
        <v>81.393128189632009</v>
      </c>
      <c r="AR138" s="131">
        <f t="shared" si="27"/>
        <v>3</v>
      </c>
      <c r="AS138" s="179" t="s">
        <v>39</v>
      </c>
      <c r="AU138" s="149"/>
      <c r="AV138"/>
      <c r="AW138" s="150"/>
      <c r="AX138" s="150"/>
      <c r="BC138"/>
      <c r="BD138"/>
      <c r="BE138"/>
      <c r="BF138"/>
      <c r="BG138"/>
      <c r="BO138"/>
      <c r="BP138" s="116"/>
      <c r="BQ138" s="75"/>
      <c r="FK138" s="73"/>
    </row>
    <row r="139" spans="1:167">
      <c r="A139" s="69">
        <v>100814222</v>
      </c>
      <c r="B139" s="21">
        <v>10</v>
      </c>
      <c r="C139" s="22">
        <v>10</v>
      </c>
      <c r="D139" s="22">
        <v>8.33</v>
      </c>
      <c r="E139" s="23">
        <f t="shared" ref="E139:E158" si="32">SUM(B139:D139)/30</f>
        <v>0.94433333333333325</v>
      </c>
      <c r="F139" s="24">
        <v>14.67</v>
      </c>
      <c r="G139" s="25">
        <v>0</v>
      </c>
      <c r="H139" s="31">
        <v>10</v>
      </c>
      <c r="I139" s="32">
        <v>10</v>
      </c>
      <c r="J139" s="32">
        <v>10</v>
      </c>
      <c r="K139" s="33">
        <f t="shared" ref="K139:K158" si="33">SUM(H139:J139)/30</f>
        <v>1</v>
      </c>
      <c r="L139" s="34">
        <v>13</v>
      </c>
      <c r="M139" s="35">
        <v>0</v>
      </c>
      <c r="N139" s="78">
        <v>10</v>
      </c>
      <c r="O139" s="78">
        <v>10</v>
      </c>
      <c r="P139" s="78">
        <v>10</v>
      </c>
      <c r="Q139" s="79">
        <f t="shared" si="30"/>
        <v>1</v>
      </c>
      <c r="R139" s="90">
        <v>14.67</v>
      </c>
      <c r="S139" s="92">
        <v>0</v>
      </c>
      <c r="T139" s="94">
        <v>10</v>
      </c>
      <c r="U139" s="94">
        <v>10</v>
      </c>
      <c r="V139" s="94">
        <v>10</v>
      </c>
      <c r="W139" s="95">
        <f t="shared" si="31"/>
        <v>1</v>
      </c>
      <c r="X139" s="106">
        <v>17</v>
      </c>
      <c r="Y139" s="106">
        <v>0</v>
      </c>
      <c r="Z139" s="99">
        <v>2</v>
      </c>
      <c r="AA139" s="41">
        <v>8.49</v>
      </c>
      <c r="AB139" s="42">
        <v>0</v>
      </c>
      <c r="AC139" s="42">
        <v>7.77</v>
      </c>
      <c r="AD139" s="42">
        <v>0</v>
      </c>
      <c r="AE139" s="42">
        <v>6.67</v>
      </c>
      <c r="AF139" s="42">
        <v>0</v>
      </c>
      <c r="AG139" s="42">
        <v>8.36</v>
      </c>
      <c r="AH139" s="42">
        <v>0</v>
      </c>
      <c r="AI139" s="43">
        <v>1</v>
      </c>
      <c r="AJ139" s="120">
        <v>0</v>
      </c>
      <c r="AK139" s="143">
        <f t="shared" ref="AK139:AK158" si="34">IF((AI139+AJ139*1/3)&gt;1,1,AI139+AJ139*1/3)</f>
        <v>1</v>
      </c>
      <c r="AL139" s="144">
        <f t="shared" si="20"/>
        <v>0.98608333333333331</v>
      </c>
      <c r="AM139" s="137">
        <f t="shared" si="21"/>
        <v>0.86027900886381958</v>
      </c>
      <c r="AN139" s="138">
        <v>1</v>
      </c>
      <c r="AO139" s="177">
        <v>4.0999999999999996</v>
      </c>
      <c r="AP139" s="160">
        <v>4.0999999999999996</v>
      </c>
      <c r="AQ139" s="162">
        <f t="shared" ref="AQ139:AQ170" si="35">IF(AP139&gt;0,15*AK139+10*AL139+25*AM139+10*AN139+40*AP139/5,"*")</f>
        <v>89.167808554928826</v>
      </c>
      <c r="AR139" s="131">
        <f t="shared" ref="AR139:AR158" si="36">IF(AQ139="*","*",IF(AQ139&gt;=$AC$163,5,IF(AQ139&gt;=$AC$164,4,IF(AQ139&gt;=$AC$165,3,IF(AQ139&gt;=$AC$166,2,IF(AQ139&gt;=$AC$167,1,IF(AQ139&gt;=0,0,"*")))))))</f>
        <v>4</v>
      </c>
      <c r="AS139" s="178"/>
      <c r="AU139" s="149"/>
      <c r="AV139"/>
      <c r="AW139" s="150"/>
      <c r="AX139" s="150"/>
      <c r="BC139"/>
      <c r="BD139"/>
      <c r="BE139"/>
      <c r="BF139"/>
      <c r="BH139" s="116"/>
      <c r="BQ139" s="124"/>
      <c r="FK139" s="73"/>
    </row>
    <row r="140" spans="1:167">
      <c r="A140" s="69">
        <v>100822094</v>
      </c>
      <c r="B140" s="21">
        <v>8</v>
      </c>
      <c r="C140" s="22">
        <v>10</v>
      </c>
      <c r="D140" s="22">
        <v>8.75</v>
      </c>
      <c r="E140" s="23">
        <f t="shared" si="32"/>
        <v>0.89166666666666672</v>
      </c>
      <c r="F140" s="24">
        <v>2</v>
      </c>
      <c r="G140" s="25">
        <v>0</v>
      </c>
      <c r="H140" s="31">
        <v>10</v>
      </c>
      <c r="I140" s="32">
        <v>10</v>
      </c>
      <c r="J140" s="32">
        <v>10</v>
      </c>
      <c r="K140" s="33">
        <f t="shared" si="33"/>
        <v>1</v>
      </c>
      <c r="L140" s="34">
        <v>0</v>
      </c>
      <c r="M140" s="35">
        <v>24.89</v>
      </c>
      <c r="N140" s="78">
        <v>10</v>
      </c>
      <c r="O140" s="78">
        <v>10</v>
      </c>
      <c r="P140" s="78">
        <v>10</v>
      </c>
      <c r="Q140" s="79">
        <f t="shared" si="30"/>
        <v>1</v>
      </c>
      <c r="R140" s="90">
        <v>0</v>
      </c>
      <c r="S140" s="92">
        <v>21.5</v>
      </c>
      <c r="T140" s="94">
        <v>10</v>
      </c>
      <c r="U140" s="94">
        <v>10</v>
      </c>
      <c r="V140" s="94">
        <v>10</v>
      </c>
      <c r="W140" s="95">
        <f t="shared" si="31"/>
        <v>1</v>
      </c>
      <c r="X140" s="106">
        <v>0</v>
      </c>
      <c r="Y140" s="106">
        <v>16.329999999999998</v>
      </c>
      <c r="Z140" s="99">
        <v>2</v>
      </c>
      <c r="AA140" s="41">
        <v>7.84</v>
      </c>
      <c r="AB140" s="42">
        <v>0</v>
      </c>
      <c r="AC140" s="42">
        <v>0</v>
      </c>
      <c r="AD140" s="42">
        <v>14.46</v>
      </c>
      <c r="AE140" s="42">
        <v>0</v>
      </c>
      <c r="AF140" s="42">
        <v>13.89</v>
      </c>
      <c r="AG140" s="42">
        <v>0</v>
      </c>
      <c r="AH140" s="42">
        <v>12.95</v>
      </c>
      <c r="AI140" s="43">
        <v>0.75</v>
      </c>
      <c r="AJ140" s="120">
        <v>1.5625E-2</v>
      </c>
      <c r="AK140" s="143">
        <f t="shared" si="34"/>
        <v>0.75520833333333337</v>
      </c>
      <c r="AL140" s="144">
        <f t="shared" ref="AL140:AL158" si="37">SUM(B140:D140,H140:J140,N140:P140,T140:V140)/120</f>
        <v>0.97291666666666665</v>
      </c>
      <c r="AM140" s="137">
        <f t="shared" ref="AM140:AM157" si="38">((F140+L140+R140+X140+Z140)/(18+17+17+19+2)*3/4+(AA140+AC140+AE140+AG140)/(9+8+8+9)*1/4)+((G140+M140+S140+Y140)/(28+33+29+28)*3/4+(AB140+AD140+AF140+AH140)/(14+16+14+14)*1/4)*0.35/0.25</f>
        <v>0.9060687820807769</v>
      </c>
      <c r="AN140" s="138">
        <v>0.5</v>
      </c>
      <c r="AO140" s="177">
        <v>3.4333333333333336</v>
      </c>
      <c r="AP140" s="161">
        <f>AO140+0.5</f>
        <v>3.9333333333333336</v>
      </c>
      <c r="AQ140" s="162">
        <f t="shared" si="35"/>
        <v>80.175677885352755</v>
      </c>
      <c r="AR140" s="131">
        <f t="shared" si="36"/>
        <v>3</v>
      </c>
      <c r="AS140" s="179" t="s">
        <v>39</v>
      </c>
      <c r="AU140" s="149"/>
      <c r="AV140"/>
      <c r="AW140" s="150"/>
      <c r="AX140" s="150"/>
      <c r="BC140"/>
      <c r="BD140"/>
      <c r="BE140"/>
      <c r="BF140"/>
      <c r="BG140"/>
      <c r="BH140" s="116"/>
      <c r="BQ140" s="124"/>
      <c r="FK140" s="73"/>
    </row>
    <row r="141" spans="1:167">
      <c r="A141" s="69">
        <v>100822777</v>
      </c>
      <c r="B141" s="21">
        <v>10</v>
      </c>
      <c r="C141" s="22">
        <v>10</v>
      </c>
      <c r="D141" s="22">
        <v>10</v>
      </c>
      <c r="E141" s="23">
        <f t="shared" si="32"/>
        <v>1</v>
      </c>
      <c r="F141" s="24">
        <v>0</v>
      </c>
      <c r="G141" s="25">
        <v>25.33</v>
      </c>
      <c r="H141" s="31">
        <v>10</v>
      </c>
      <c r="I141" s="32">
        <v>10</v>
      </c>
      <c r="J141" s="32">
        <v>10</v>
      </c>
      <c r="K141" s="33">
        <f t="shared" si="33"/>
        <v>1</v>
      </c>
      <c r="L141" s="34">
        <v>0</v>
      </c>
      <c r="M141" s="35">
        <v>28.11</v>
      </c>
      <c r="N141" s="78">
        <v>10</v>
      </c>
      <c r="O141" s="78">
        <v>10</v>
      </c>
      <c r="P141" s="78">
        <v>10</v>
      </c>
      <c r="Q141" s="79">
        <f t="shared" si="30"/>
        <v>1</v>
      </c>
      <c r="R141" s="90">
        <v>0</v>
      </c>
      <c r="S141" s="92">
        <v>27</v>
      </c>
      <c r="T141" s="94">
        <v>10</v>
      </c>
      <c r="U141" s="94">
        <v>10</v>
      </c>
      <c r="V141" s="94">
        <v>10</v>
      </c>
      <c r="W141" s="95">
        <f t="shared" si="31"/>
        <v>1</v>
      </c>
      <c r="X141" s="106">
        <v>0</v>
      </c>
      <c r="Y141" s="106">
        <v>25.44</v>
      </c>
      <c r="Z141" s="99">
        <v>2</v>
      </c>
      <c r="AA141" s="41">
        <v>0</v>
      </c>
      <c r="AB141" s="42">
        <v>13.72</v>
      </c>
      <c r="AC141" s="42">
        <v>0</v>
      </c>
      <c r="AD141" s="42">
        <v>15.09</v>
      </c>
      <c r="AE141" s="42">
        <v>0</v>
      </c>
      <c r="AF141" s="42">
        <v>12.98</v>
      </c>
      <c r="AG141" s="42">
        <v>0</v>
      </c>
      <c r="AH141" s="42">
        <v>13.81</v>
      </c>
      <c r="AI141" s="43">
        <v>1</v>
      </c>
      <c r="AJ141" s="120">
        <v>1.5625E-2</v>
      </c>
      <c r="AK141" s="143">
        <f t="shared" si="34"/>
        <v>1</v>
      </c>
      <c r="AL141" s="144">
        <f t="shared" si="37"/>
        <v>1</v>
      </c>
      <c r="AM141" s="137">
        <f t="shared" si="38"/>
        <v>1.2982177289576711</v>
      </c>
      <c r="AN141" s="138">
        <v>1</v>
      </c>
      <c r="AO141" s="177">
        <v>4.9000000000000004</v>
      </c>
      <c r="AP141" s="160">
        <v>4.9000000000000004</v>
      </c>
      <c r="AQ141" s="162">
        <f t="shared" si="35"/>
        <v>106.65544322394179</v>
      </c>
      <c r="AR141" s="131">
        <f t="shared" si="36"/>
        <v>5</v>
      </c>
      <c r="AS141" s="178"/>
      <c r="AU141" s="149"/>
      <c r="AV141"/>
      <c r="AW141" s="150"/>
      <c r="AX141" s="150"/>
      <c r="BC141"/>
      <c r="BD141"/>
      <c r="BE141"/>
      <c r="BF141"/>
      <c r="BG141"/>
      <c r="BH141" s="116"/>
      <c r="BQ141" s="124"/>
      <c r="FK141" s="73"/>
    </row>
    <row r="142" spans="1:167">
      <c r="A142" s="69">
        <v>100825392</v>
      </c>
      <c r="B142" s="21">
        <v>9.11</v>
      </c>
      <c r="C142" s="22">
        <v>8.89</v>
      </c>
      <c r="D142" s="22">
        <v>7.92</v>
      </c>
      <c r="E142" s="23">
        <f t="shared" si="32"/>
        <v>0.8640000000000001</v>
      </c>
      <c r="F142" s="24">
        <v>14</v>
      </c>
      <c r="G142" s="25">
        <v>0</v>
      </c>
      <c r="H142" s="31">
        <v>10</v>
      </c>
      <c r="I142" s="32">
        <v>9.3800000000000008</v>
      </c>
      <c r="J142" s="32">
        <v>8.4</v>
      </c>
      <c r="K142" s="33">
        <f t="shared" si="33"/>
        <v>0.92600000000000005</v>
      </c>
      <c r="L142" s="34">
        <v>9.33</v>
      </c>
      <c r="M142" s="35">
        <v>0</v>
      </c>
      <c r="N142" s="78">
        <v>6.67</v>
      </c>
      <c r="O142" s="78">
        <v>10</v>
      </c>
      <c r="P142" s="78">
        <v>7.09</v>
      </c>
      <c r="Q142" s="79">
        <f t="shared" si="30"/>
        <v>0.79200000000000004</v>
      </c>
      <c r="R142" s="90">
        <v>12.78</v>
      </c>
      <c r="S142" s="92">
        <v>0</v>
      </c>
      <c r="T142" s="94">
        <v>7.75</v>
      </c>
      <c r="U142" s="94">
        <v>8.7100000000000009</v>
      </c>
      <c r="V142" s="94">
        <v>9.7899999999999991</v>
      </c>
      <c r="W142" s="95">
        <f t="shared" si="31"/>
        <v>0.875</v>
      </c>
      <c r="X142" s="106">
        <v>11.33</v>
      </c>
      <c r="Y142" s="106">
        <v>0</v>
      </c>
      <c r="Z142" s="99">
        <v>2</v>
      </c>
      <c r="AA142" s="41">
        <v>8.84</v>
      </c>
      <c r="AB142" s="42">
        <v>0</v>
      </c>
      <c r="AC142" s="42">
        <v>7.54</v>
      </c>
      <c r="AD142" s="42">
        <v>0</v>
      </c>
      <c r="AE142" s="42">
        <v>7.39</v>
      </c>
      <c r="AF142" s="42">
        <v>0</v>
      </c>
      <c r="AG142" s="42">
        <v>8.84</v>
      </c>
      <c r="AH142" s="42">
        <v>0</v>
      </c>
      <c r="AI142" s="43">
        <v>0.83333333333333337</v>
      </c>
      <c r="AJ142" s="120">
        <v>0.28125</v>
      </c>
      <c r="AK142" s="143">
        <f t="shared" si="34"/>
        <v>0.92708333333333337</v>
      </c>
      <c r="AL142" s="144">
        <f t="shared" si="37"/>
        <v>0.86425000000000007</v>
      </c>
      <c r="AM142" s="137">
        <f t="shared" si="38"/>
        <v>0.74772461724415784</v>
      </c>
      <c r="AN142" s="138">
        <v>1</v>
      </c>
      <c r="AO142" s="177">
        <v>3.2033333333333331</v>
      </c>
      <c r="AP142" s="161">
        <f t="shared" ref="AP142:AP143" si="39">AO142+0.5</f>
        <v>3.7033333333333331</v>
      </c>
      <c r="AQ142" s="162">
        <f t="shared" si="35"/>
        <v>80.868532097770611</v>
      </c>
      <c r="AR142" s="131">
        <f t="shared" si="36"/>
        <v>3</v>
      </c>
      <c r="AS142" s="179" t="s">
        <v>39</v>
      </c>
      <c r="AU142" s="149"/>
      <c r="AV142"/>
      <c r="AW142" s="150"/>
      <c r="AX142" s="150"/>
      <c r="BC142"/>
      <c r="BD142"/>
      <c r="BE142"/>
      <c r="BF142"/>
      <c r="BG142"/>
      <c r="BH142" s="116"/>
      <c r="BQ142" s="124"/>
      <c r="FK142" s="73"/>
    </row>
    <row r="143" spans="1:167">
      <c r="A143" s="69">
        <v>100831661</v>
      </c>
      <c r="B143" s="21">
        <v>10</v>
      </c>
      <c r="C143" s="22">
        <v>10</v>
      </c>
      <c r="D143" s="22">
        <v>10</v>
      </c>
      <c r="E143" s="23">
        <f t="shared" si="32"/>
        <v>1</v>
      </c>
      <c r="F143" s="24">
        <v>0</v>
      </c>
      <c r="G143" s="25">
        <v>24.67</v>
      </c>
      <c r="H143" s="31">
        <v>10</v>
      </c>
      <c r="I143" s="32">
        <v>10</v>
      </c>
      <c r="J143" s="32">
        <v>9.81</v>
      </c>
      <c r="K143" s="33">
        <f t="shared" si="33"/>
        <v>0.9936666666666667</v>
      </c>
      <c r="L143" s="34">
        <v>0</v>
      </c>
      <c r="M143" s="35">
        <v>18</v>
      </c>
      <c r="N143" s="78">
        <v>10</v>
      </c>
      <c r="O143" s="78">
        <v>10</v>
      </c>
      <c r="P143" s="78">
        <v>9.09</v>
      </c>
      <c r="Q143" s="79">
        <f t="shared" si="30"/>
        <v>0.96966666666666668</v>
      </c>
      <c r="R143" s="90">
        <v>0</v>
      </c>
      <c r="S143" s="92">
        <v>3.11</v>
      </c>
      <c r="T143" s="94">
        <v>9.7799999999999994</v>
      </c>
      <c r="U143" s="94">
        <v>9.7100000000000009</v>
      </c>
      <c r="V143" s="94">
        <v>8.82</v>
      </c>
      <c r="W143" s="95">
        <f t="shared" si="31"/>
        <v>0.94366666666666676</v>
      </c>
      <c r="X143" s="106">
        <v>17.670000000000002</v>
      </c>
      <c r="Y143" s="106">
        <v>0</v>
      </c>
      <c r="Z143" s="99">
        <v>2</v>
      </c>
      <c r="AA143" s="41">
        <v>0</v>
      </c>
      <c r="AB143" s="42">
        <v>13.54</v>
      </c>
      <c r="AC143" s="42">
        <v>0</v>
      </c>
      <c r="AD143" s="42">
        <v>14.8</v>
      </c>
      <c r="AE143" s="42">
        <v>0</v>
      </c>
      <c r="AF143" s="42">
        <v>12.6</v>
      </c>
      <c r="AG143" s="42">
        <v>8.6300000000000008</v>
      </c>
      <c r="AH143" s="42">
        <v>0</v>
      </c>
      <c r="AI143" s="43">
        <v>0.95833333333333337</v>
      </c>
      <c r="AJ143" s="120">
        <v>0</v>
      </c>
      <c r="AK143" s="143">
        <f t="shared" si="34"/>
        <v>0.95833333333333337</v>
      </c>
      <c r="AL143" s="144">
        <f t="shared" si="37"/>
        <v>0.97675000000000012</v>
      </c>
      <c r="AM143" s="137">
        <f t="shared" si="38"/>
        <v>0.91996105436642361</v>
      </c>
      <c r="AN143" s="138">
        <v>0.5</v>
      </c>
      <c r="AO143" s="177">
        <v>3.2</v>
      </c>
      <c r="AP143" s="161">
        <f t="shared" si="39"/>
        <v>3.7</v>
      </c>
      <c r="AQ143" s="162">
        <f t="shared" si="35"/>
        <v>81.741526359160588</v>
      </c>
      <c r="AR143" s="131">
        <f t="shared" si="36"/>
        <v>3</v>
      </c>
      <c r="AS143" s="179" t="s">
        <v>39</v>
      </c>
      <c r="AU143" s="149"/>
      <c r="AV143"/>
      <c r="AW143" s="150"/>
      <c r="AX143" s="150"/>
      <c r="BC143"/>
      <c r="BD143"/>
      <c r="BE143"/>
      <c r="BF143"/>
      <c r="BG143"/>
      <c r="BH143" s="116"/>
      <c r="BQ143" s="124"/>
      <c r="FK143" s="73"/>
    </row>
    <row r="144" spans="1:167">
      <c r="A144" s="69">
        <v>100832822</v>
      </c>
      <c r="B144" s="21">
        <v>10</v>
      </c>
      <c r="C144" s="22">
        <v>10</v>
      </c>
      <c r="D144" s="22">
        <v>8.75</v>
      </c>
      <c r="E144" s="23">
        <f t="shared" si="32"/>
        <v>0.95833333333333337</v>
      </c>
      <c r="F144" s="24">
        <v>15</v>
      </c>
      <c r="G144" s="25">
        <v>0</v>
      </c>
      <c r="H144" s="31">
        <v>10</v>
      </c>
      <c r="I144" s="32">
        <v>10</v>
      </c>
      <c r="J144" s="32">
        <v>9.81</v>
      </c>
      <c r="K144" s="33">
        <f t="shared" si="33"/>
        <v>0.9936666666666667</v>
      </c>
      <c r="L144" s="34">
        <v>16</v>
      </c>
      <c r="M144" s="35">
        <v>0</v>
      </c>
      <c r="N144" s="78">
        <v>10</v>
      </c>
      <c r="O144" s="78">
        <v>10</v>
      </c>
      <c r="P144" s="78">
        <v>10</v>
      </c>
      <c r="Q144" s="79">
        <f t="shared" si="30"/>
        <v>1</v>
      </c>
      <c r="R144" s="90">
        <v>15.67</v>
      </c>
      <c r="S144" s="92">
        <v>0</v>
      </c>
      <c r="T144" s="94">
        <v>10</v>
      </c>
      <c r="U144" s="94">
        <v>10</v>
      </c>
      <c r="V144" s="94">
        <v>10</v>
      </c>
      <c r="W144" s="95">
        <f t="shared" si="31"/>
        <v>1</v>
      </c>
      <c r="X144" s="106">
        <v>16.440000000000001</v>
      </c>
      <c r="Y144" s="106">
        <v>0</v>
      </c>
      <c r="Z144" s="99">
        <v>2</v>
      </c>
      <c r="AA144" s="41">
        <v>8.65</v>
      </c>
      <c r="AB144" s="42">
        <v>0</v>
      </c>
      <c r="AC144" s="42">
        <v>7.83</v>
      </c>
      <c r="AD144" s="42">
        <v>0</v>
      </c>
      <c r="AE144" s="42">
        <v>7.59</v>
      </c>
      <c r="AF144" s="42">
        <v>0</v>
      </c>
      <c r="AG144" s="42">
        <v>8.27</v>
      </c>
      <c r="AH144" s="42">
        <v>0</v>
      </c>
      <c r="AI144" s="43">
        <v>0.875</v>
      </c>
      <c r="AJ144" s="120">
        <v>3.125E-2</v>
      </c>
      <c r="AK144" s="143">
        <f t="shared" si="34"/>
        <v>0.88541666666666663</v>
      </c>
      <c r="AL144" s="144">
        <f t="shared" si="37"/>
        <v>0.98799999999999999</v>
      </c>
      <c r="AM144" s="137">
        <f t="shared" si="38"/>
        <v>0.9067324738114424</v>
      </c>
      <c r="AN144" s="138">
        <v>0.75</v>
      </c>
      <c r="AO144" s="177">
        <v>4.2366666666666664</v>
      </c>
      <c r="AP144" s="160">
        <v>4.2366666666666664</v>
      </c>
      <c r="AQ144" s="162">
        <f t="shared" si="35"/>
        <v>87.222895178619382</v>
      </c>
      <c r="AR144" s="131">
        <f t="shared" si="36"/>
        <v>4</v>
      </c>
      <c r="AS144" s="178"/>
      <c r="AU144" s="149"/>
      <c r="AV144"/>
      <c r="AW144" s="150"/>
      <c r="AX144" s="150"/>
      <c r="BC144"/>
      <c r="BD144"/>
      <c r="BE144"/>
      <c r="BF144"/>
      <c r="BG144"/>
      <c r="BH144" s="116"/>
      <c r="BQ144" s="124"/>
      <c r="FK144" s="73"/>
    </row>
    <row r="145" spans="1:167">
      <c r="A145" s="69">
        <v>100834558</v>
      </c>
      <c r="B145" s="21">
        <v>5.16</v>
      </c>
      <c r="C145" s="22">
        <v>6.67</v>
      </c>
      <c r="D145" s="22">
        <v>3.59</v>
      </c>
      <c r="E145" s="23">
        <f t="shared" si="32"/>
        <v>0.51400000000000001</v>
      </c>
      <c r="F145" s="24">
        <v>0</v>
      </c>
      <c r="G145" s="25">
        <v>0</v>
      </c>
      <c r="H145" s="31" t="s">
        <v>0</v>
      </c>
      <c r="I145" s="32" t="s">
        <v>0</v>
      </c>
      <c r="J145" s="32" t="s">
        <v>0</v>
      </c>
      <c r="K145" s="33">
        <f t="shared" si="33"/>
        <v>0</v>
      </c>
      <c r="L145" s="34">
        <v>0</v>
      </c>
      <c r="M145" s="35">
        <v>0</v>
      </c>
      <c r="N145" s="78" t="s">
        <v>0</v>
      </c>
      <c r="O145" s="78" t="s">
        <v>0</v>
      </c>
      <c r="P145" s="78" t="s">
        <v>0</v>
      </c>
      <c r="Q145" s="79">
        <f t="shared" si="30"/>
        <v>0</v>
      </c>
      <c r="R145" s="90">
        <v>0</v>
      </c>
      <c r="S145" s="92">
        <v>0</v>
      </c>
      <c r="T145" s="94" t="s">
        <v>0</v>
      </c>
      <c r="U145" s="94" t="s">
        <v>0</v>
      </c>
      <c r="V145" s="94" t="s">
        <v>0</v>
      </c>
      <c r="W145" s="95">
        <f t="shared" si="31"/>
        <v>0</v>
      </c>
      <c r="X145" s="106">
        <v>0</v>
      </c>
      <c r="Y145" s="106">
        <v>0</v>
      </c>
      <c r="Z145" s="99">
        <v>2</v>
      </c>
      <c r="AA145" s="41">
        <v>0</v>
      </c>
      <c r="AB145" s="42">
        <v>0</v>
      </c>
      <c r="AC145" s="42">
        <v>0</v>
      </c>
      <c r="AD145" s="42">
        <v>0</v>
      </c>
      <c r="AE145" s="42">
        <v>0</v>
      </c>
      <c r="AF145" s="42">
        <v>0</v>
      </c>
      <c r="AG145" s="42">
        <v>0</v>
      </c>
      <c r="AH145" s="42">
        <v>0</v>
      </c>
      <c r="AI145" s="43">
        <v>0.95833333333333337</v>
      </c>
      <c r="AJ145" s="120">
        <v>6.25E-2</v>
      </c>
      <c r="AK145" s="143">
        <f t="shared" si="34"/>
        <v>0.97916666666666674</v>
      </c>
      <c r="AL145" s="144">
        <f t="shared" si="37"/>
        <v>0.1285</v>
      </c>
      <c r="AM145" s="137">
        <f t="shared" si="38"/>
        <v>2.0547945205479451E-2</v>
      </c>
      <c r="AN145" s="138">
        <v>0.25</v>
      </c>
      <c r="AO145" s="175"/>
      <c r="AP145" s="159"/>
      <c r="AQ145" s="162" t="str">
        <f t="shared" si="35"/>
        <v>*</v>
      </c>
      <c r="AR145" s="131" t="str">
        <f t="shared" si="36"/>
        <v>*</v>
      </c>
      <c r="AS145" s="176"/>
      <c r="AU145" s="149"/>
      <c r="AV145"/>
      <c r="AW145" s="150"/>
      <c r="AX145" s="150"/>
      <c r="BC145"/>
      <c r="BD145"/>
      <c r="BE145"/>
      <c r="BF145"/>
      <c r="BG145"/>
      <c r="BH145" s="116"/>
      <c r="BQ145" s="124"/>
      <c r="FK145" s="73"/>
    </row>
    <row r="146" spans="1:167">
      <c r="A146" s="69">
        <v>100835023</v>
      </c>
      <c r="B146" s="21">
        <v>9.33</v>
      </c>
      <c r="C146" s="22">
        <v>8.89</v>
      </c>
      <c r="D146" s="22">
        <v>7.92</v>
      </c>
      <c r="E146" s="23">
        <f t="shared" si="32"/>
        <v>0.8713333333333334</v>
      </c>
      <c r="F146" s="24">
        <v>10</v>
      </c>
      <c r="G146" s="25">
        <v>0</v>
      </c>
      <c r="H146" s="31">
        <v>10</v>
      </c>
      <c r="I146" s="32">
        <v>10</v>
      </c>
      <c r="J146" s="32">
        <v>9.09</v>
      </c>
      <c r="K146" s="33">
        <f t="shared" si="33"/>
        <v>0.96966666666666668</v>
      </c>
      <c r="L146" s="34">
        <v>0</v>
      </c>
      <c r="M146" s="35">
        <v>29</v>
      </c>
      <c r="N146" s="78">
        <v>10</v>
      </c>
      <c r="O146" s="78">
        <v>10</v>
      </c>
      <c r="P146" s="78">
        <v>7.88</v>
      </c>
      <c r="Q146" s="79">
        <f t="shared" si="30"/>
        <v>0.92933333333333334</v>
      </c>
      <c r="R146" s="90">
        <v>15.67</v>
      </c>
      <c r="S146" s="92">
        <v>0</v>
      </c>
      <c r="T146" s="94">
        <v>5.95</v>
      </c>
      <c r="U146" s="94" t="s">
        <v>0</v>
      </c>
      <c r="V146" s="94" t="s">
        <v>0</v>
      </c>
      <c r="W146" s="95">
        <f t="shared" si="31"/>
        <v>0.19833333333333333</v>
      </c>
      <c r="X146" s="106">
        <v>15.22</v>
      </c>
      <c r="Y146" s="106">
        <v>0</v>
      </c>
      <c r="Z146" s="99">
        <v>2</v>
      </c>
      <c r="AA146" s="41">
        <v>8.1300000000000008</v>
      </c>
      <c r="AB146" s="42">
        <v>0</v>
      </c>
      <c r="AC146" s="42">
        <v>0</v>
      </c>
      <c r="AD146" s="42">
        <v>13.23</v>
      </c>
      <c r="AE146" s="42">
        <v>7.48</v>
      </c>
      <c r="AF146" s="42">
        <v>0</v>
      </c>
      <c r="AG146" s="42">
        <v>7.23</v>
      </c>
      <c r="AH146" s="42">
        <v>0</v>
      </c>
      <c r="AI146" s="43">
        <v>0.91666666666666663</v>
      </c>
      <c r="AJ146" s="120">
        <v>0</v>
      </c>
      <c r="AK146" s="143">
        <f t="shared" si="34"/>
        <v>0.91666666666666663</v>
      </c>
      <c r="AL146" s="144">
        <f t="shared" si="37"/>
        <v>0.74216666666666664</v>
      </c>
      <c r="AM146" s="137">
        <f t="shared" si="38"/>
        <v>0.94647891575627385</v>
      </c>
      <c r="AN146" s="138">
        <v>1</v>
      </c>
      <c r="AO146" s="177">
        <v>3.7766666666666664</v>
      </c>
      <c r="AP146" s="161">
        <f>AO146+0.5</f>
        <v>4.2766666666666664</v>
      </c>
      <c r="AQ146" s="162">
        <f t="shared" si="35"/>
        <v>89.046972893906855</v>
      </c>
      <c r="AR146" s="131">
        <f t="shared" si="36"/>
        <v>4</v>
      </c>
      <c r="AS146" s="179" t="s">
        <v>39</v>
      </c>
      <c r="AU146" s="149"/>
      <c r="AV146"/>
      <c r="AW146" s="150"/>
      <c r="AX146" s="150"/>
      <c r="BC146"/>
      <c r="BD146"/>
      <c r="BE146"/>
      <c r="BF146"/>
      <c r="BG146"/>
      <c r="BH146" s="116"/>
      <c r="BQ146" s="124"/>
      <c r="FK146" s="73"/>
    </row>
    <row r="147" spans="1:167">
      <c r="A147" s="69">
        <v>100838729</v>
      </c>
      <c r="B147" s="21">
        <v>10</v>
      </c>
      <c r="C147" s="22">
        <v>10</v>
      </c>
      <c r="D147" s="22">
        <v>10</v>
      </c>
      <c r="E147" s="23">
        <f t="shared" si="32"/>
        <v>1</v>
      </c>
      <c r="F147" s="24">
        <v>13.78</v>
      </c>
      <c r="G147" s="25">
        <v>0</v>
      </c>
      <c r="H147" s="31">
        <v>10</v>
      </c>
      <c r="I147" s="32">
        <v>10</v>
      </c>
      <c r="J147" s="32">
        <v>9.6199999999999992</v>
      </c>
      <c r="K147" s="33">
        <f t="shared" si="33"/>
        <v>0.98733333333333329</v>
      </c>
      <c r="L147" s="34">
        <v>14.33</v>
      </c>
      <c r="M147" s="35">
        <v>0</v>
      </c>
      <c r="N147" s="78">
        <v>10</v>
      </c>
      <c r="O147" s="78">
        <v>10</v>
      </c>
      <c r="P147" s="78">
        <v>10</v>
      </c>
      <c r="Q147" s="79">
        <f t="shared" si="30"/>
        <v>1</v>
      </c>
      <c r="R147" s="90">
        <v>14.56</v>
      </c>
      <c r="S147" s="92">
        <v>0</v>
      </c>
      <c r="T147" s="94">
        <v>10</v>
      </c>
      <c r="U147" s="94">
        <v>10</v>
      </c>
      <c r="V147" s="94">
        <v>10</v>
      </c>
      <c r="W147" s="95">
        <f t="shared" si="31"/>
        <v>1</v>
      </c>
      <c r="X147" s="106">
        <v>17.22</v>
      </c>
      <c r="Y147" s="106">
        <v>0</v>
      </c>
      <c r="Z147" s="99">
        <v>2</v>
      </c>
      <c r="AA147" s="41">
        <v>8.1</v>
      </c>
      <c r="AB147" s="42">
        <v>0</v>
      </c>
      <c r="AC147" s="42">
        <v>7.71</v>
      </c>
      <c r="AD147" s="42">
        <v>0</v>
      </c>
      <c r="AE147" s="42">
        <v>7.78</v>
      </c>
      <c r="AF147" s="42">
        <v>0</v>
      </c>
      <c r="AG147" s="42">
        <v>8.69</v>
      </c>
      <c r="AH147" s="42">
        <v>0</v>
      </c>
      <c r="AI147" s="43">
        <v>1</v>
      </c>
      <c r="AJ147" s="120">
        <v>9.375E-2</v>
      </c>
      <c r="AK147" s="143">
        <f t="shared" si="34"/>
        <v>1</v>
      </c>
      <c r="AL147" s="144">
        <f t="shared" si="37"/>
        <v>0.99683333333333335</v>
      </c>
      <c r="AM147" s="137">
        <f t="shared" si="38"/>
        <v>0.87320910556003217</v>
      </c>
      <c r="AN147" s="138">
        <v>1</v>
      </c>
      <c r="AO147" s="177">
        <v>3.8266666666666667</v>
      </c>
      <c r="AP147" s="161">
        <f>AO147+0.5</f>
        <v>4.3266666666666662</v>
      </c>
      <c r="AQ147" s="162">
        <f t="shared" si="35"/>
        <v>91.41189430566746</v>
      </c>
      <c r="AR147" s="131">
        <f t="shared" si="36"/>
        <v>4</v>
      </c>
      <c r="AS147" s="179" t="s">
        <v>39</v>
      </c>
      <c r="AU147" s="149"/>
      <c r="AV147"/>
      <c r="AW147" s="150"/>
      <c r="AX147" s="150"/>
      <c r="BC147"/>
      <c r="BD147"/>
      <c r="BE147"/>
      <c r="BF147"/>
      <c r="BG147"/>
      <c r="BH147" s="116"/>
      <c r="BQ147" s="124"/>
      <c r="FK147" s="73"/>
    </row>
    <row r="148" spans="1:167">
      <c r="A148" s="69">
        <v>100839171</v>
      </c>
      <c r="B148" s="21">
        <v>10</v>
      </c>
      <c r="C148" s="22">
        <v>10</v>
      </c>
      <c r="D148" s="22">
        <v>10</v>
      </c>
      <c r="E148" s="23">
        <f t="shared" si="32"/>
        <v>1</v>
      </c>
      <c r="F148" s="24">
        <v>9.5</v>
      </c>
      <c r="G148" s="25">
        <v>0</v>
      </c>
      <c r="H148" s="31">
        <v>10</v>
      </c>
      <c r="I148" s="32">
        <v>10</v>
      </c>
      <c r="J148" s="32">
        <v>10</v>
      </c>
      <c r="K148" s="33">
        <f t="shared" si="33"/>
        <v>1</v>
      </c>
      <c r="L148" s="34">
        <v>13.78</v>
      </c>
      <c r="M148" s="35">
        <v>0</v>
      </c>
      <c r="N148" s="78">
        <v>10</v>
      </c>
      <c r="O148" s="78">
        <v>10</v>
      </c>
      <c r="P148" s="78">
        <v>10</v>
      </c>
      <c r="Q148" s="79">
        <f t="shared" si="30"/>
        <v>1</v>
      </c>
      <c r="R148" s="90">
        <v>14.33</v>
      </c>
      <c r="S148" s="92">
        <v>0</v>
      </c>
      <c r="T148" s="94">
        <v>9.2899999999999991</v>
      </c>
      <c r="U148" s="94">
        <v>10</v>
      </c>
      <c r="V148" s="94">
        <v>8.08</v>
      </c>
      <c r="W148" s="95">
        <f t="shared" si="31"/>
        <v>0.91233333333333322</v>
      </c>
      <c r="X148" s="106">
        <v>14.56</v>
      </c>
      <c r="Y148" s="106">
        <v>0</v>
      </c>
      <c r="Z148" s="99">
        <v>2</v>
      </c>
      <c r="AA148" s="41">
        <v>8.68</v>
      </c>
      <c r="AB148" s="42">
        <v>0</v>
      </c>
      <c r="AC148" s="42">
        <v>7.91</v>
      </c>
      <c r="AD148" s="42">
        <v>0</v>
      </c>
      <c r="AE148" s="42">
        <v>7.88</v>
      </c>
      <c r="AF148" s="42">
        <v>0</v>
      </c>
      <c r="AG148" s="42">
        <v>8.68</v>
      </c>
      <c r="AH148" s="42">
        <v>0</v>
      </c>
      <c r="AI148" s="43">
        <v>0.625</v>
      </c>
      <c r="AJ148" s="120">
        <v>0.34375</v>
      </c>
      <c r="AK148" s="143">
        <f t="shared" si="34"/>
        <v>0.73958333333333337</v>
      </c>
      <c r="AL148" s="144">
        <f t="shared" si="37"/>
        <v>0.9780833333333333</v>
      </c>
      <c r="AM148" s="137">
        <f t="shared" si="38"/>
        <v>0.80029109589041103</v>
      </c>
      <c r="AN148" s="138">
        <v>0</v>
      </c>
      <c r="AO148" s="177">
        <v>3.246666666666667</v>
      </c>
      <c r="AP148" s="160">
        <v>3.246666666666667</v>
      </c>
      <c r="AQ148" s="162">
        <f t="shared" si="35"/>
        <v>66.855194063926945</v>
      </c>
      <c r="AR148" s="131">
        <f t="shared" si="36"/>
        <v>2</v>
      </c>
      <c r="AS148" s="178"/>
      <c r="AU148" s="149"/>
      <c r="AV148"/>
      <c r="AW148" s="150"/>
      <c r="AX148" s="150"/>
      <c r="AY148" s="11"/>
      <c r="BC148"/>
      <c r="BD148"/>
      <c r="BE148"/>
      <c r="BF148"/>
      <c r="BG148"/>
      <c r="BH148" s="116"/>
      <c r="BQ148" s="124"/>
      <c r="FK148" s="73"/>
    </row>
    <row r="149" spans="1:167">
      <c r="A149" s="69">
        <v>100839427</v>
      </c>
      <c r="B149" s="21">
        <v>10</v>
      </c>
      <c r="C149" s="22">
        <v>10</v>
      </c>
      <c r="D149" s="22">
        <v>10</v>
      </c>
      <c r="E149" s="23">
        <f t="shared" si="32"/>
        <v>1</v>
      </c>
      <c r="F149" s="24">
        <v>15</v>
      </c>
      <c r="G149" s="25">
        <v>0</v>
      </c>
      <c r="H149" s="31">
        <v>10</v>
      </c>
      <c r="I149" s="32">
        <v>10</v>
      </c>
      <c r="J149" s="32">
        <v>9.81</v>
      </c>
      <c r="K149" s="33">
        <f t="shared" si="33"/>
        <v>0.9936666666666667</v>
      </c>
      <c r="L149" s="34">
        <v>0</v>
      </c>
      <c r="M149" s="35">
        <v>29.89</v>
      </c>
      <c r="N149" s="78">
        <v>10</v>
      </c>
      <c r="O149" s="78">
        <v>10</v>
      </c>
      <c r="P149" s="78">
        <v>10</v>
      </c>
      <c r="Q149" s="79">
        <f t="shared" si="30"/>
        <v>1</v>
      </c>
      <c r="R149" s="90">
        <v>0</v>
      </c>
      <c r="S149" s="92">
        <v>26.67</v>
      </c>
      <c r="T149" s="94">
        <v>10</v>
      </c>
      <c r="U149" s="94">
        <v>10</v>
      </c>
      <c r="V149" s="94">
        <v>10</v>
      </c>
      <c r="W149" s="95">
        <f t="shared" si="31"/>
        <v>1</v>
      </c>
      <c r="X149" s="106">
        <v>17</v>
      </c>
      <c r="Y149" s="106">
        <v>0</v>
      </c>
      <c r="Z149" s="99">
        <v>2</v>
      </c>
      <c r="AA149" s="41">
        <v>0</v>
      </c>
      <c r="AB149" s="42">
        <v>0</v>
      </c>
      <c r="AC149" s="42">
        <v>0</v>
      </c>
      <c r="AD149" s="42">
        <v>14.65</v>
      </c>
      <c r="AE149" s="42">
        <v>0</v>
      </c>
      <c r="AF149" s="42">
        <v>13.49</v>
      </c>
      <c r="AG149" s="42">
        <v>8.34</v>
      </c>
      <c r="AH149" s="42">
        <v>0</v>
      </c>
      <c r="AI149" s="43">
        <v>0.95833333333333337</v>
      </c>
      <c r="AJ149" s="120">
        <v>1.5625E-2</v>
      </c>
      <c r="AK149" s="143">
        <f t="shared" si="34"/>
        <v>0.96354166666666674</v>
      </c>
      <c r="AL149" s="144">
        <f t="shared" si="37"/>
        <v>0.99841666666666673</v>
      </c>
      <c r="AM149" s="137">
        <f t="shared" si="38"/>
        <v>1.0837370783257219</v>
      </c>
      <c r="AN149" s="138">
        <v>0.5</v>
      </c>
      <c r="AO149" s="177">
        <v>4.5666666666666673</v>
      </c>
      <c r="AP149" s="160">
        <v>4.5666666666666673</v>
      </c>
      <c r="AQ149" s="162">
        <f t="shared" si="35"/>
        <v>93.06405195814304</v>
      </c>
      <c r="AR149" s="131">
        <f t="shared" si="36"/>
        <v>4</v>
      </c>
      <c r="AS149" s="178"/>
      <c r="AU149" s="149"/>
      <c r="AV149"/>
      <c r="AW149" s="150"/>
      <c r="AX149" s="150"/>
      <c r="BC149"/>
      <c r="BD149"/>
      <c r="BE149"/>
      <c r="BF149"/>
      <c r="BG149"/>
      <c r="BH149" s="116"/>
      <c r="BQ149" s="124"/>
      <c r="FK149" s="73"/>
    </row>
    <row r="150" spans="1:167">
      <c r="A150" s="69">
        <v>100843112</v>
      </c>
      <c r="B150" s="21">
        <v>10</v>
      </c>
      <c r="C150" s="22">
        <v>10</v>
      </c>
      <c r="D150" s="22">
        <v>10</v>
      </c>
      <c r="E150" s="23">
        <f t="shared" si="32"/>
        <v>1</v>
      </c>
      <c r="F150" s="24">
        <v>0</v>
      </c>
      <c r="G150" s="25">
        <v>24</v>
      </c>
      <c r="H150" s="31">
        <v>10</v>
      </c>
      <c r="I150" s="32">
        <v>10</v>
      </c>
      <c r="J150" s="32">
        <v>10</v>
      </c>
      <c r="K150" s="33">
        <f t="shared" si="33"/>
        <v>1</v>
      </c>
      <c r="L150" s="34">
        <v>0</v>
      </c>
      <c r="M150" s="35">
        <v>32</v>
      </c>
      <c r="N150" s="78">
        <v>10</v>
      </c>
      <c r="O150" s="78">
        <v>10</v>
      </c>
      <c r="P150" s="78">
        <v>10</v>
      </c>
      <c r="Q150" s="79">
        <f t="shared" si="30"/>
        <v>1</v>
      </c>
      <c r="R150" s="90">
        <v>14.33</v>
      </c>
      <c r="S150" s="92">
        <v>0</v>
      </c>
      <c r="T150" s="94">
        <v>10</v>
      </c>
      <c r="U150" s="94">
        <v>10</v>
      </c>
      <c r="V150" s="94">
        <v>10</v>
      </c>
      <c r="W150" s="95">
        <f t="shared" si="31"/>
        <v>1</v>
      </c>
      <c r="X150" s="106">
        <v>0</v>
      </c>
      <c r="Y150" s="106">
        <v>17.329999999999998</v>
      </c>
      <c r="Z150" s="99">
        <v>2</v>
      </c>
      <c r="AA150" s="41">
        <v>0</v>
      </c>
      <c r="AB150" s="42">
        <v>14</v>
      </c>
      <c r="AC150" s="42">
        <v>0</v>
      </c>
      <c r="AD150" s="42">
        <v>15.4</v>
      </c>
      <c r="AE150" s="42">
        <v>7.93</v>
      </c>
      <c r="AF150" s="42">
        <v>0</v>
      </c>
      <c r="AG150" s="42">
        <v>0</v>
      </c>
      <c r="AH150" s="42">
        <v>13.8</v>
      </c>
      <c r="AI150" s="43">
        <v>0.91666666666666663</v>
      </c>
      <c r="AJ150" s="120">
        <v>0.328125</v>
      </c>
      <c r="AK150" s="143">
        <f t="shared" si="34"/>
        <v>1</v>
      </c>
      <c r="AL150" s="144">
        <f t="shared" si="37"/>
        <v>1</v>
      </c>
      <c r="AM150" s="137">
        <f t="shared" si="38"/>
        <v>1.139285163168972</v>
      </c>
      <c r="AN150" s="138">
        <v>1</v>
      </c>
      <c r="AO150" s="177">
        <v>3.9299999999999997</v>
      </c>
      <c r="AP150" s="161">
        <f>AO150+1</f>
        <v>4.93</v>
      </c>
      <c r="AQ150" s="162">
        <f t="shared" si="35"/>
        <v>102.92212907922431</v>
      </c>
      <c r="AR150" s="131">
        <f t="shared" si="36"/>
        <v>5</v>
      </c>
      <c r="AS150" s="179" t="s">
        <v>40</v>
      </c>
      <c r="AU150" s="149"/>
      <c r="AV150"/>
      <c r="AW150" s="150"/>
      <c r="AX150" s="150"/>
      <c r="BC150"/>
      <c r="BD150"/>
      <c r="BE150"/>
      <c r="BF150"/>
      <c r="BG150"/>
      <c r="BH150" s="116"/>
      <c r="BQ150" s="124"/>
      <c r="FK150" s="73"/>
    </row>
    <row r="151" spans="1:167">
      <c r="A151" s="69">
        <v>100843552</v>
      </c>
      <c r="B151" s="21">
        <v>10</v>
      </c>
      <c r="C151" s="22">
        <v>10</v>
      </c>
      <c r="D151" s="22">
        <v>9.58</v>
      </c>
      <c r="E151" s="23">
        <f t="shared" si="32"/>
        <v>0.98599999999999999</v>
      </c>
      <c r="F151" s="24">
        <v>14.67</v>
      </c>
      <c r="G151" s="25">
        <v>0</v>
      </c>
      <c r="H151" s="31">
        <v>10</v>
      </c>
      <c r="I151" s="32">
        <v>10</v>
      </c>
      <c r="J151" s="32">
        <v>8.8699999999999992</v>
      </c>
      <c r="K151" s="33">
        <f t="shared" si="33"/>
        <v>0.96233333333333326</v>
      </c>
      <c r="L151" s="34">
        <v>15</v>
      </c>
      <c r="M151" s="35">
        <v>0</v>
      </c>
      <c r="N151" s="78">
        <v>10</v>
      </c>
      <c r="O151" s="78">
        <v>10</v>
      </c>
      <c r="P151" s="78">
        <v>10</v>
      </c>
      <c r="Q151" s="79">
        <f t="shared" si="30"/>
        <v>1</v>
      </c>
      <c r="R151" s="90">
        <v>11.78</v>
      </c>
      <c r="S151" s="92">
        <v>0</v>
      </c>
      <c r="T151" s="94">
        <v>10</v>
      </c>
      <c r="U151" s="94">
        <v>10</v>
      </c>
      <c r="V151" s="94">
        <v>10</v>
      </c>
      <c r="W151" s="95">
        <f t="shared" si="31"/>
        <v>1</v>
      </c>
      <c r="X151" s="106">
        <v>17.329999999999998</v>
      </c>
      <c r="Y151" s="106">
        <v>0</v>
      </c>
      <c r="Z151" s="99">
        <v>2</v>
      </c>
      <c r="AA151" s="41">
        <v>8.41</v>
      </c>
      <c r="AB151" s="42">
        <v>0</v>
      </c>
      <c r="AC151" s="42">
        <v>7.71</v>
      </c>
      <c r="AD151" s="42">
        <v>0</v>
      </c>
      <c r="AE151" s="42">
        <v>7.52</v>
      </c>
      <c r="AF151" s="42">
        <v>0</v>
      </c>
      <c r="AG151" s="42">
        <v>8.89</v>
      </c>
      <c r="AH151" s="42">
        <v>0</v>
      </c>
      <c r="AI151" s="43">
        <v>1</v>
      </c>
      <c r="AJ151" s="120">
        <v>1</v>
      </c>
      <c r="AK151" s="143">
        <f t="shared" si="34"/>
        <v>1</v>
      </c>
      <c r="AL151" s="144">
        <f t="shared" si="37"/>
        <v>0.9870833333333332</v>
      </c>
      <c r="AM151" s="137">
        <f t="shared" si="38"/>
        <v>0.86364323126510878</v>
      </c>
      <c r="AN151" s="138">
        <v>0.75</v>
      </c>
      <c r="AO151" s="177">
        <v>3.96</v>
      </c>
      <c r="AP151" s="160">
        <v>3.96</v>
      </c>
      <c r="AQ151" s="162">
        <f t="shared" si="35"/>
        <v>85.641914114961054</v>
      </c>
      <c r="AR151" s="131">
        <f t="shared" si="36"/>
        <v>4</v>
      </c>
      <c r="AS151" s="178"/>
      <c r="AU151" s="149"/>
      <c r="AV151"/>
      <c r="AW151" s="150"/>
      <c r="AX151" s="150"/>
      <c r="BC151"/>
      <c r="BD151"/>
      <c r="BE151"/>
      <c r="BF151"/>
      <c r="BG151"/>
      <c r="BH151" s="116"/>
      <c r="BQ151" s="124"/>
    </row>
    <row r="152" spans="1:167">
      <c r="A152" s="69">
        <v>100855715</v>
      </c>
      <c r="B152" s="21">
        <v>10</v>
      </c>
      <c r="C152" s="22">
        <v>10</v>
      </c>
      <c r="D152" s="22">
        <v>10</v>
      </c>
      <c r="E152" s="23">
        <f t="shared" si="32"/>
        <v>1</v>
      </c>
      <c r="F152" s="24">
        <v>15</v>
      </c>
      <c r="G152" s="25">
        <v>0</v>
      </c>
      <c r="H152" s="31">
        <v>10</v>
      </c>
      <c r="I152" s="32">
        <v>10</v>
      </c>
      <c r="J152" s="32">
        <v>10</v>
      </c>
      <c r="K152" s="33">
        <f t="shared" si="33"/>
        <v>1</v>
      </c>
      <c r="L152" s="34">
        <v>15.67</v>
      </c>
      <c r="M152" s="35">
        <v>0</v>
      </c>
      <c r="N152" s="78">
        <v>10</v>
      </c>
      <c r="O152" s="78">
        <v>10</v>
      </c>
      <c r="P152" s="78">
        <v>10</v>
      </c>
      <c r="Q152" s="79">
        <f t="shared" si="30"/>
        <v>1</v>
      </c>
      <c r="R152" s="90">
        <v>0</v>
      </c>
      <c r="S152" s="92">
        <v>12.67</v>
      </c>
      <c r="T152" s="94">
        <v>10</v>
      </c>
      <c r="U152" s="94">
        <v>10</v>
      </c>
      <c r="V152" s="94">
        <v>10</v>
      </c>
      <c r="W152" s="95">
        <f t="shared" si="31"/>
        <v>1</v>
      </c>
      <c r="X152" s="106">
        <v>0</v>
      </c>
      <c r="Y152" s="106">
        <v>16.670000000000002</v>
      </c>
      <c r="Z152" s="99">
        <v>2</v>
      </c>
      <c r="AA152" s="41">
        <v>8.73</v>
      </c>
      <c r="AB152" s="42">
        <v>0</v>
      </c>
      <c r="AC152" s="42">
        <v>7.88</v>
      </c>
      <c r="AD152" s="42">
        <v>0</v>
      </c>
      <c r="AE152" s="42">
        <v>0</v>
      </c>
      <c r="AF152" s="42">
        <v>13.01</v>
      </c>
      <c r="AG152" s="42">
        <v>0</v>
      </c>
      <c r="AH152" s="42">
        <v>13.28</v>
      </c>
      <c r="AI152" s="43">
        <v>1</v>
      </c>
      <c r="AJ152" s="120">
        <v>0.234375</v>
      </c>
      <c r="AK152" s="143">
        <f t="shared" si="34"/>
        <v>1</v>
      </c>
      <c r="AL152" s="144">
        <f t="shared" si="37"/>
        <v>1</v>
      </c>
      <c r="AM152" s="137">
        <f t="shared" si="38"/>
        <v>0.87750586078326198</v>
      </c>
      <c r="AN152" s="138">
        <v>1</v>
      </c>
      <c r="AO152" s="177">
        <v>4.1966666666666672</v>
      </c>
      <c r="AP152" s="160">
        <v>4.1966666666666672</v>
      </c>
      <c r="AQ152" s="162">
        <f t="shared" si="35"/>
        <v>90.510979852914886</v>
      </c>
      <c r="AR152" s="131">
        <f t="shared" si="36"/>
        <v>4</v>
      </c>
      <c r="AS152" s="178"/>
      <c r="AU152" s="149"/>
      <c r="AV152"/>
      <c r="AW152" s="150"/>
      <c r="AX152" s="150"/>
      <c r="BC152"/>
      <c r="BD152"/>
      <c r="BE152"/>
      <c r="BF152"/>
      <c r="BG152"/>
      <c r="BH152" s="116"/>
      <c r="BQ152" s="124"/>
    </row>
    <row r="153" spans="1:167">
      <c r="A153" s="69">
        <v>100876024</v>
      </c>
      <c r="B153" s="21">
        <v>9.44</v>
      </c>
      <c r="C153" s="22">
        <v>10</v>
      </c>
      <c r="D153" s="22">
        <v>7.34</v>
      </c>
      <c r="E153" s="23">
        <f t="shared" si="32"/>
        <v>0.89266666666666661</v>
      </c>
      <c r="F153" s="24">
        <v>7.5</v>
      </c>
      <c r="G153" s="25">
        <v>0</v>
      </c>
      <c r="H153" s="31">
        <v>10</v>
      </c>
      <c r="I153" s="32">
        <v>5.63</v>
      </c>
      <c r="J153" s="32">
        <v>8.59</v>
      </c>
      <c r="K153" s="33">
        <f t="shared" si="33"/>
        <v>0.80733333333333335</v>
      </c>
      <c r="L153" s="34">
        <v>9</v>
      </c>
      <c r="M153" s="35">
        <v>0</v>
      </c>
      <c r="N153" s="78">
        <v>5.5</v>
      </c>
      <c r="O153" s="78">
        <v>8.82</v>
      </c>
      <c r="P153" s="78">
        <v>2.88</v>
      </c>
      <c r="Q153" s="79">
        <f t="shared" si="30"/>
        <v>0.57333333333333336</v>
      </c>
      <c r="R153" s="90">
        <v>0</v>
      </c>
      <c r="S153" s="92">
        <v>0</v>
      </c>
      <c r="T153" s="94">
        <v>7.93</v>
      </c>
      <c r="U153" s="94">
        <v>8.7100000000000009</v>
      </c>
      <c r="V153" s="94" t="s">
        <v>0</v>
      </c>
      <c r="W153" s="95">
        <f t="shared" si="31"/>
        <v>0.55466666666666664</v>
      </c>
      <c r="X153" s="106">
        <v>9.7799999999999994</v>
      </c>
      <c r="Y153" s="106">
        <v>0</v>
      </c>
      <c r="Z153" s="99">
        <v>2</v>
      </c>
      <c r="AA153" s="41">
        <v>0</v>
      </c>
      <c r="AB153" s="42">
        <v>0</v>
      </c>
      <c r="AC153" s="42">
        <v>0</v>
      </c>
      <c r="AD153" s="42">
        <v>0</v>
      </c>
      <c r="AE153" s="42">
        <v>0</v>
      </c>
      <c r="AF153" s="42">
        <v>0</v>
      </c>
      <c r="AG153" s="42">
        <v>7.65</v>
      </c>
      <c r="AH153" s="42">
        <v>0</v>
      </c>
      <c r="AI153" s="43">
        <v>0.83333333333333337</v>
      </c>
      <c r="AJ153" s="120">
        <v>0.890625</v>
      </c>
      <c r="AK153" s="143">
        <f t="shared" si="34"/>
        <v>1</v>
      </c>
      <c r="AL153" s="144">
        <f t="shared" si="37"/>
        <v>0.70700000000000007</v>
      </c>
      <c r="AM153" s="137">
        <f t="shared" si="38"/>
        <v>0.34679794520547952</v>
      </c>
      <c r="AN153" s="138">
        <v>0</v>
      </c>
      <c r="AO153" s="177">
        <v>2.3400000000000003</v>
      </c>
      <c r="AP153" s="160">
        <v>2.3400000000000003</v>
      </c>
      <c r="AQ153" s="162">
        <f t="shared" si="35"/>
        <v>49.459948630136992</v>
      </c>
      <c r="AR153" s="131">
        <f t="shared" si="36"/>
        <v>1</v>
      </c>
      <c r="AS153" s="178"/>
      <c r="AU153" s="149"/>
      <c r="AV153"/>
      <c r="AW153" s="150"/>
      <c r="AX153" s="150"/>
      <c r="BC153"/>
      <c r="BH153" s="116"/>
      <c r="BQ153" s="124"/>
    </row>
    <row r="154" spans="1:167">
      <c r="A154" s="69">
        <v>100877926</v>
      </c>
      <c r="B154" s="21">
        <v>9</v>
      </c>
      <c r="C154" s="22">
        <v>10</v>
      </c>
      <c r="D154" s="22">
        <v>8.75</v>
      </c>
      <c r="E154" s="23">
        <f t="shared" si="32"/>
        <v>0.92500000000000004</v>
      </c>
      <c r="F154" s="24">
        <v>16.670000000000002</v>
      </c>
      <c r="G154" s="25">
        <v>0</v>
      </c>
      <c r="H154" s="31">
        <v>10</v>
      </c>
      <c r="I154" s="32">
        <v>10</v>
      </c>
      <c r="J154" s="32">
        <v>8.59</v>
      </c>
      <c r="K154" s="33">
        <f t="shared" si="33"/>
        <v>0.95299999999999996</v>
      </c>
      <c r="L154" s="34">
        <v>14.33</v>
      </c>
      <c r="M154" s="35">
        <v>0</v>
      </c>
      <c r="N154" s="78">
        <v>10</v>
      </c>
      <c r="O154" s="78">
        <v>10</v>
      </c>
      <c r="P154" s="78">
        <v>9.39</v>
      </c>
      <c r="Q154" s="79">
        <f t="shared" si="30"/>
        <v>0.97966666666666669</v>
      </c>
      <c r="R154" s="90">
        <v>14.89</v>
      </c>
      <c r="S154" s="92">
        <v>0</v>
      </c>
      <c r="T154" s="94">
        <v>9.18</v>
      </c>
      <c r="U154" s="94">
        <v>10</v>
      </c>
      <c r="V154" s="94">
        <v>10</v>
      </c>
      <c r="W154" s="95">
        <f t="shared" si="31"/>
        <v>0.97266666666666668</v>
      </c>
      <c r="X154" s="106">
        <v>16.329999999999998</v>
      </c>
      <c r="Y154" s="106">
        <v>0</v>
      </c>
      <c r="Z154" s="99">
        <v>2</v>
      </c>
      <c r="AA154" s="41">
        <v>9</v>
      </c>
      <c r="AB154" s="42">
        <v>0</v>
      </c>
      <c r="AC154" s="42">
        <v>8</v>
      </c>
      <c r="AD154" s="42">
        <v>0</v>
      </c>
      <c r="AE154" s="42">
        <v>7.88</v>
      </c>
      <c r="AF154" s="42">
        <v>0</v>
      </c>
      <c r="AG154" s="42">
        <v>8.61</v>
      </c>
      <c r="AH154" s="42">
        <v>0</v>
      </c>
      <c r="AI154" s="43">
        <v>0.875</v>
      </c>
      <c r="AJ154" s="120">
        <v>1</v>
      </c>
      <c r="AK154" s="143">
        <f t="shared" si="34"/>
        <v>1</v>
      </c>
      <c r="AL154" s="144">
        <f t="shared" si="37"/>
        <v>0.95758333333333334</v>
      </c>
      <c r="AM154" s="137">
        <f t="shared" si="38"/>
        <v>0.90604452054794515</v>
      </c>
      <c r="AN154" s="138">
        <v>0.75</v>
      </c>
      <c r="AO154" s="177">
        <v>3.8033333333333332</v>
      </c>
      <c r="AP154" s="161">
        <f>AO154+0.5</f>
        <v>4.3033333333333328</v>
      </c>
      <c r="AQ154" s="162">
        <f t="shared" si="35"/>
        <v>89.153613013698632</v>
      </c>
      <c r="AR154" s="131">
        <f t="shared" si="36"/>
        <v>4</v>
      </c>
      <c r="AS154" s="179" t="s">
        <v>39</v>
      </c>
      <c r="AU154" s="149"/>
      <c r="AV154"/>
      <c r="AW154" s="150"/>
      <c r="AX154" s="150"/>
      <c r="BC154"/>
      <c r="BD154"/>
      <c r="BE154"/>
      <c r="BF154"/>
      <c r="BG154"/>
      <c r="BH154" s="116"/>
      <c r="BQ154" s="124"/>
    </row>
    <row r="155" spans="1:167">
      <c r="A155" s="69">
        <v>100910281</v>
      </c>
      <c r="B155" s="21">
        <v>10</v>
      </c>
      <c r="C155" s="22">
        <v>10</v>
      </c>
      <c r="D155" s="22">
        <v>8.75</v>
      </c>
      <c r="E155" s="23">
        <f t="shared" si="32"/>
        <v>0.95833333333333337</v>
      </c>
      <c r="F155" s="24">
        <v>12</v>
      </c>
      <c r="G155" s="25">
        <v>23.67</v>
      </c>
      <c r="H155" s="31">
        <v>10</v>
      </c>
      <c r="I155" s="32">
        <v>10</v>
      </c>
      <c r="J155" s="32">
        <v>9.42</v>
      </c>
      <c r="K155" s="33">
        <f t="shared" si="33"/>
        <v>0.98066666666666669</v>
      </c>
      <c r="L155" s="34">
        <v>0</v>
      </c>
      <c r="M155" s="35">
        <v>18.89</v>
      </c>
      <c r="N155" s="78">
        <v>10</v>
      </c>
      <c r="O155" s="78">
        <v>10</v>
      </c>
      <c r="P155" s="78">
        <v>10</v>
      </c>
      <c r="Q155" s="79">
        <f t="shared" si="30"/>
        <v>1</v>
      </c>
      <c r="R155" s="90">
        <v>15.33</v>
      </c>
      <c r="S155" s="92">
        <v>16</v>
      </c>
      <c r="T155" s="94">
        <v>10</v>
      </c>
      <c r="U155" s="94">
        <v>10</v>
      </c>
      <c r="V155" s="94">
        <v>10</v>
      </c>
      <c r="W155" s="95">
        <f t="shared" si="31"/>
        <v>1</v>
      </c>
      <c r="X155" s="106">
        <v>16.440000000000001</v>
      </c>
      <c r="Y155" s="106">
        <v>0</v>
      </c>
      <c r="Z155" s="99">
        <v>2</v>
      </c>
      <c r="AA155" s="41">
        <v>0</v>
      </c>
      <c r="AB155" s="42">
        <v>13.5</v>
      </c>
      <c r="AC155" s="42">
        <v>0</v>
      </c>
      <c r="AD155" s="42">
        <v>15.55</v>
      </c>
      <c r="AE155" s="42">
        <v>7.86</v>
      </c>
      <c r="AF155" s="42">
        <v>14</v>
      </c>
      <c r="AG155" s="42">
        <v>6.62</v>
      </c>
      <c r="AH155" s="42">
        <v>0</v>
      </c>
      <c r="AI155" s="43">
        <v>1</v>
      </c>
      <c r="AJ155" s="120">
        <v>0.984375</v>
      </c>
      <c r="AK155" s="143">
        <f t="shared" si="34"/>
        <v>1</v>
      </c>
      <c r="AL155" s="144">
        <f t="shared" si="37"/>
        <v>0.98475000000000001</v>
      </c>
      <c r="AM155" s="137">
        <f t="shared" si="38"/>
        <v>1.3575795427840238</v>
      </c>
      <c r="AN155" s="138">
        <v>0.75</v>
      </c>
      <c r="AO155" s="177">
        <v>4.7366666666666664</v>
      </c>
      <c r="AP155" s="160">
        <v>4.74</v>
      </c>
      <c r="AQ155" s="162">
        <f t="shared" si="35"/>
        <v>104.2069885696006</v>
      </c>
      <c r="AR155" s="131">
        <f t="shared" si="36"/>
        <v>5</v>
      </c>
      <c r="AS155" s="179"/>
      <c r="AU155" s="149"/>
      <c r="AV155"/>
      <c r="AW155" s="150"/>
      <c r="AX155" s="150"/>
      <c r="BC155"/>
      <c r="BD155"/>
      <c r="BE155"/>
      <c r="BF155"/>
      <c r="BG155"/>
      <c r="BH155" s="116"/>
      <c r="BQ155" s="124"/>
    </row>
    <row r="156" spans="1:167">
      <c r="A156" s="69">
        <v>100910317</v>
      </c>
      <c r="B156" s="21">
        <v>9.56</v>
      </c>
      <c r="C156" s="22">
        <v>10</v>
      </c>
      <c r="D156" s="22">
        <v>10</v>
      </c>
      <c r="E156" s="23">
        <f t="shared" si="32"/>
        <v>0.98533333333333339</v>
      </c>
      <c r="F156" s="24">
        <v>15.11</v>
      </c>
      <c r="G156" s="25">
        <v>0</v>
      </c>
      <c r="H156" s="31">
        <v>10</v>
      </c>
      <c r="I156" s="32">
        <v>10</v>
      </c>
      <c r="J156" s="32">
        <v>10</v>
      </c>
      <c r="K156" s="33">
        <f t="shared" si="33"/>
        <v>1</v>
      </c>
      <c r="L156" s="34">
        <v>13.44</v>
      </c>
      <c r="M156" s="35">
        <v>0</v>
      </c>
      <c r="N156" s="78">
        <v>10</v>
      </c>
      <c r="O156" s="78">
        <v>10</v>
      </c>
      <c r="P156" s="78">
        <v>10</v>
      </c>
      <c r="Q156" s="79">
        <f t="shared" si="30"/>
        <v>1</v>
      </c>
      <c r="R156" s="90">
        <v>15.67</v>
      </c>
      <c r="S156" s="92">
        <v>0</v>
      </c>
      <c r="T156" s="94">
        <v>10</v>
      </c>
      <c r="U156" s="94">
        <v>9</v>
      </c>
      <c r="V156" s="94">
        <v>9.49</v>
      </c>
      <c r="W156" s="95">
        <f t="shared" si="31"/>
        <v>0.94966666666666677</v>
      </c>
      <c r="X156" s="106">
        <v>17</v>
      </c>
      <c r="Y156" s="106">
        <v>0</v>
      </c>
      <c r="Z156" s="99">
        <v>2</v>
      </c>
      <c r="AA156" s="41">
        <v>8.0399999999999991</v>
      </c>
      <c r="AB156" s="42">
        <v>0</v>
      </c>
      <c r="AC156" s="42">
        <v>7.83</v>
      </c>
      <c r="AD156" s="42">
        <v>0</v>
      </c>
      <c r="AE156" s="42">
        <v>8</v>
      </c>
      <c r="AF156" s="42">
        <v>0</v>
      </c>
      <c r="AG156" s="42">
        <v>8.15</v>
      </c>
      <c r="AH156" s="42">
        <v>0</v>
      </c>
      <c r="AI156" s="43">
        <v>1</v>
      </c>
      <c r="AJ156" s="120">
        <v>0.890625</v>
      </c>
      <c r="AK156" s="143">
        <f t="shared" si="34"/>
        <v>1</v>
      </c>
      <c r="AL156" s="144">
        <f t="shared" si="37"/>
        <v>0.98375000000000001</v>
      </c>
      <c r="AM156" s="137">
        <f t="shared" si="38"/>
        <v>0.88496172441579368</v>
      </c>
      <c r="AN156" s="138">
        <v>1</v>
      </c>
      <c r="AO156" s="177">
        <v>3.916666666666667</v>
      </c>
      <c r="AP156" s="161">
        <f t="shared" ref="AP156" si="40">AO156+0.5</f>
        <v>4.416666666666667</v>
      </c>
      <c r="AQ156" s="162">
        <f t="shared" si="35"/>
        <v>92.294876443728185</v>
      </c>
      <c r="AR156" s="131">
        <f t="shared" si="36"/>
        <v>4</v>
      </c>
      <c r="AS156" s="179" t="s">
        <v>39</v>
      </c>
      <c r="AU156" s="149"/>
      <c r="AV156"/>
      <c r="AW156" s="150"/>
      <c r="AX156" s="150"/>
      <c r="BC156"/>
      <c r="BD156"/>
      <c r="BE156"/>
      <c r="BF156"/>
      <c r="BG156"/>
      <c r="BH156" s="116"/>
      <c r="BQ156" s="124"/>
    </row>
    <row r="157" spans="1:167">
      <c r="A157" s="69">
        <v>100911963</v>
      </c>
      <c r="B157" s="21">
        <v>10</v>
      </c>
      <c r="C157" s="22">
        <v>10</v>
      </c>
      <c r="D157" s="22">
        <v>10</v>
      </c>
      <c r="E157" s="23">
        <f t="shared" si="32"/>
        <v>1</v>
      </c>
      <c r="F157" s="24">
        <v>12.33</v>
      </c>
      <c r="G157" s="25">
        <v>0</v>
      </c>
      <c r="H157" s="31">
        <v>10</v>
      </c>
      <c r="I157" s="32">
        <v>10</v>
      </c>
      <c r="J157" s="32">
        <v>10</v>
      </c>
      <c r="K157" s="33">
        <f t="shared" si="33"/>
        <v>1</v>
      </c>
      <c r="L157" s="34">
        <v>15.33</v>
      </c>
      <c r="M157" s="35">
        <v>0</v>
      </c>
      <c r="N157" s="78">
        <v>10</v>
      </c>
      <c r="O157" s="78">
        <v>10</v>
      </c>
      <c r="P157" s="78">
        <v>10</v>
      </c>
      <c r="Q157" s="79">
        <f t="shared" si="30"/>
        <v>1</v>
      </c>
      <c r="R157" s="90">
        <v>13.44</v>
      </c>
      <c r="S157" s="92">
        <v>0</v>
      </c>
      <c r="T157" s="94">
        <v>10</v>
      </c>
      <c r="U157" s="94">
        <v>10</v>
      </c>
      <c r="V157" s="94">
        <v>10</v>
      </c>
      <c r="W157" s="95">
        <f t="shared" si="31"/>
        <v>1</v>
      </c>
      <c r="X157" s="106">
        <v>7</v>
      </c>
      <c r="Y157" s="106">
        <v>0</v>
      </c>
      <c r="Z157" s="99">
        <v>2</v>
      </c>
      <c r="AA157" s="41">
        <v>8.51</v>
      </c>
      <c r="AB157" s="42">
        <v>0</v>
      </c>
      <c r="AC157" s="42">
        <v>7.69</v>
      </c>
      <c r="AD157" s="42">
        <v>0</v>
      </c>
      <c r="AE157" s="42">
        <v>7.84</v>
      </c>
      <c r="AF157" s="42">
        <v>0</v>
      </c>
      <c r="AG157" s="42">
        <v>0</v>
      </c>
      <c r="AH157" s="42">
        <v>0</v>
      </c>
      <c r="AI157" s="43">
        <v>0.91666666666666663</v>
      </c>
      <c r="AJ157" s="120">
        <v>3.125E-2</v>
      </c>
      <c r="AK157" s="143">
        <f t="shared" si="34"/>
        <v>0.92708333333333326</v>
      </c>
      <c r="AL157" s="144">
        <f t="shared" si="37"/>
        <v>1</v>
      </c>
      <c r="AM157" s="137">
        <f t="shared" si="38"/>
        <v>0.69149073327961319</v>
      </c>
      <c r="AN157" s="138">
        <v>1</v>
      </c>
      <c r="AO157" s="177">
        <v>3.5700000000000003</v>
      </c>
      <c r="AP157" s="161">
        <f>AO157+0.5</f>
        <v>4.07</v>
      </c>
      <c r="AQ157" s="162">
        <f t="shared" si="35"/>
        <v>83.753518331990335</v>
      </c>
      <c r="AR157" s="131">
        <f t="shared" si="36"/>
        <v>3</v>
      </c>
      <c r="AS157" s="179" t="s">
        <v>39</v>
      </c>
      <c r="AU157" s="149"/>
      <c r="AV157"/>
      <c r="AW157" s="150"/>
      <c r="AX157" s="150"/>
      <c r="BC157"/>
      <c r="BD157" s="116"/>
      <c r="BH157" s="116"/>
      <c r="BQ157" s="124"/>
    </row>
    <row r="158" spans="1:167">
      <c r="A158" s="70" t="s">
        <v>1</v>
      </c>
      <c r="B158" s="26">
        <v>10</v>
      </c>
      <c r="C158" s="27">
        <v>10</v>
      </c>
      <c r="D158" s="27">
        <v>10</v>
      </c>
      <c r="E158" s="28">
        <f t="shared" si="32"/>
        <v>1</v>
      </c>
      <c r="F158" s="29">
        <v>16.329999999999998</v>
      </c>
      <c r="G158" s="30">
        <v>0</v>
      </c>
      <c r="H158" s="36">
        <v>10</v>
      </c>
      <c r="I158" s="37">
        <v>10</v>
      </c>
      <c r="J158" s="37">
        <v>9.6199999999999992</v>
      </c>
      <c r="K158" s="38">
        <f t="shared" si="33"/>
        <v>0.98733333333333329</v>
      </c>
      <c r="L158" s="39">
        <v>0</v>
      </c>
      <c r="M158" s="40">
        <v>31.33</v>
      </c>
      <c r="N158" s="107">
        <v>10</v>
      </c>
      <c r="O158" s="108">
        <v>10</v>
      </c>
      <c r="P158" s="108">
        <v>10</v>
      </c>
      <c r="Q158" s="109">
        <f t="shared" si="30"/>
        <v>1</v>
      </c>
      <c r="R158" s="110">
        <v>7</v>
      </c>
      <c r="S158" s="111">
        <v>0</v>
      </c>
      <c r="T158" s="112">
        <v>9.7799999999999994</v>
      </c>
      <c r="U158" s="112">
        <v>10</v>
      </c>
      <c r="V158" s="112">
        <v>10</v>
      </c>
      <c r="W158" s="113">
        <f t="shared" si="31"/>
        <v>0.9926666666666667</v>
      </c>
      <c r="X158" s="114">
        <v>8.67</v>
      </c>
      <c r="Y158" s="114">
        <v>0</v>
      </c>
      <c r="Z158" s="140">
        <v>2</v>
      </c>
      <c r="AA158" s="44">
        <v>8.65</v>
      </c>
      <c r="AB158" s="44">
        <v>0</v>
      </c>
      <c r="AC158" s="44">
        <v>0</v>
      </c>
      <c r="AD158" s="44">
        <v>15.87</v>
      </c>
      <c r="AE158" s="44">
        <v>7.39</v>
      </c>
      <c r="AF158" s="44">
        <v>0</v>
      </c>
      <c r="AG158" s="44">
        <v>8.65</v>
      </c>
      <c r="AH158" s="44">
        <v>0</v>
      </c>
      <c r="AI158" s="45">
        <v>1</v>
      </c>
      <c r="AJ158" s="122">
        <v>1</v>
      </c>
      <c r="AK158" s="145">
        <f t="shared" si="34"/>
        <v>1</v>
      </c>
      <c r="AL158" s="146">
        <f t="shared" si="37"/>
        <v>0.995</v>
      </c>
      <c r="AM158" s="147">
        <f>((F158+L158+R158+X158+Z158)/(18+17+17+19+2)*3/4+(AA158+AC158+AE158+AG158)/(9+8+8+9)*1/4)+((G158+M158+S158+Y158)/(28+33+29+28)*3/4+(AB158+AD158+AF158+AH158)/(14+16+14+14)*1/4)*0.35/0.25</f>
        <v>0.90541032582460446</v>
      </c>
      <c r="AN158" s="139">
        <v>1</v>
      </c>
      <c r="AO158" s="182">
        <v>4.8033333333333328</v>
      </c>
      <c r="AP158" s="183">
        <v>4.8033333333333328</v>
      </c>
      <c r="AQ158" s="184">
        <f t="shared" si="35"/>
        <v>96.011924812281777</v>
      </c>
      <c r="AR158" s="185">
        <f t="shared" si="36"/>
        <v>5</v>
      </c>
      <c r="AS158" s="186"/>
      <c r="AU158" s="149"/>
      <c r="AV158"/>
      <c r="AW158" s="150"/>
      <c r="AX158" s="150"/>
      <c r="BC158"/>
      <c r="BD158" s="116"/>
      <c r="BH158" s="116"/>
      <c r="BQ158" s="124"/>
    </row>
    <row r="159" spans="1:167">
      <c r="AV159"/>
      <c r="AW159" s="150"/>
    </row>
    <row r="161" spans="28:44">
      <c r="AR161"/>
    </row>
    <row r="162" spans="28:44">
      <c r="AB162" s="170" t="s">
        <v>36</v>
      </c>
      <c r="AC162" s="170" t="s">
        <v>37</v>
      </c>
      <c r="AD162" s="154"/>
      <c r="AR162"/>
    </row>
    <row r="163" spans="28:44">
      <c r="AB163" s="163">
        <v>5</v>
      </c>
      <c r="AC163" s="164">
        <v>94.5</v>
      </c>
      <c r="AD163" s="151"/>
      <c r="AR163"/>
    </row>
    <row r="164" spans="28:44">
      <c r="AB164" s="165">
        <v>4</v>
      </c>
      <c r="AC164" s="166">
        <v>84.5</v>
      </c>
      <c r="AD164" s="151"/>
      <c r="AR164"/>
    </row>
    <row r="165" spans="28:44">
      <c r="AB165" s="165">
        <v>3</v>
      </c>
      <c r="AC165" s="166">
        <v>72.5</v>
      </c>
      <c r="AD165" s="151"/>
      <c r="AR165"/>
    </row>
    <row r="166" spans="28:44">
      <c r="AB166" s="165">
        <v>2</v>
      </c>
      <c r="AC166" s="166">
        <v>59.5</v>
      </c>
      <c r="AD166" s="151"/>
    </row>
    <row r="167" spans="28:44">
      <c r="AB167" s="165">
        <v>1</v>
      </c>
      <c r="AC167" s="166">
        <v>45</v>
      </c>
      <c r="AD167" s="151"/>
    </row>
    <row r="168" spans="28:44">
      <c r="AB168" s="167">
        <v>0</v>
      </c>
      <c r="AC168" s="188" t="s">
        <v>38</v>
      </c>
      <c r="AD168" s="151"/>
    </row>
    <row r="169" spans="28:44" ht="23.25">
      <c r="AB169" s="168" t="s">
        <v>45</v>
      </c>
      <c r="AC169" s="169" t="s">
        <v>46</v>
      </c>
    </row>
  </sheetData>
  <sortState xmlns:xlrd2="http://schemas.microsoft.com/office/spreadsheetml/2017/richdata2" ref="AX11:AY156">
    <sortCondition ref="AX11:AX156"/>
  </sortState>
  <pageMargins left="0.70866141732283472" right="0.70866141732283472" top="0.74803149606299213" bottom="0.74803149606299213" header="0.31496062992125984" footer="0.31496062992125984"/>
  <pageSetup paperSize="9" scale="2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Grades</vt:lpstr>
      <vt:lpstr>Grades!Print_Area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  Partanen</dc:creator>
  <cp:lastModifiedBy>Partanen Lauri</cp:lastModifiedBy>
  <cp:lastPrinted>2023-11-10T08:58:31Z</cp:lastPrinted>
  <dcterms:created xsi:type="dcterms:W3CDTF">2023-10-10T14:35:24Z</dcterms:created>
  <dcterms:modified xsi:type="dcterms:W3CDTF">2023-11-10T09:00:30Z</dcterms:modified>
</cp:coreProperties>
</file>