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3000_20190107" sheetId="1" r:id="rId1"/>
  </sheets>
  <calcPr calcId="162913"/>
</workbook>
</file>

<file path=xl/calcChain.xml><?xml version="1.0" encoding="utf-8"?>
<calcChain xmlns="http://schemas.openxmlformats.org/spreadsheetml/2006/main">
  <c r="A354" i="1" l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2" i="1"/>
  <c r="A321" i="1"/>
  <c r="A320" i="1"/>
  <c r="A319" i="1"/>
  <c r="A318" i="1"/>
  <c r="A317" i="1"/>
  <c r="A316" i="1"/>
  <c r="A315" i="1"/>
  <c r="A313" i="1"/>
  <c r="A312" i="1"/>
  <c r="A311" i="1"/>
  <c r="A310" i="1"/>
  <c r="A309" i="1"/>
  <c r="A308" i="1"/>
  <c r="A307" i="1"/>
  <c r="A306" i="1"/>
  <c r="A305" i="1"/>
  <c r="A303" i="1"/>
  <c r="A304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6" i="1"/>
  <c r="A285" i="1"/>
  <c r="A284" i="1"/>
  <c r="A283" i="1"/>
  <c r="A282" i="1"/>
  <c r="A281" i="1"/>
  <c r="A280" i="1"/>
  <c r="A279" i="1"/>
  <c r="A277" i="1"/>
  <c r="A276" i="1"/>
  <c r="A274" i="1"/>
  <c r="A275" i="1"/>
  <c r="A273" i="1"/>
  <c r="A269" i="1"/>
  <c r="A270" i="1"/>
  <c r="A271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0" i="1"/>
  <c r="A239" i="1"/>
  <c r="A238" i="1"/>
  <c r="A237" i="1"/>
  <c r="A236" i="1"/>
  <c r="A235" i="1"/>
  <c r="A234" i="1"/>
  <c r="A232" i="1"/>
  <c r="A231" i="1"/>
  <c r="A230" i="1"/>
  <c r="A229" i="1"/>
  <c r="A228" i="1"/>
  <c r="A227" i="1"/>
  <c r="A226" i="1"/>
  <c r="A225" i="1"/>
  <c r="A224" i="1"/>
  <c r="A223" i="1"/>
  <c r="A222" i="1"/>
  <c r="A219" i="1"/>
  <c r="A220" i="1"/>
  <c r="A218" i="1"/>
  <c r="A217" i="1"/>
  <c r="A216" i="1"/>
  <c r="A215" i="1"/>
  <c r="A214" i="1"/>
  <c r="A213" i="1"/>
  <c r="A212" i="1"/>
  <c r="A210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8" i="1"/>
  <c r="A189" i="1"/>
  <c r="A187" i="1"/>
  <c r="A186" i="1"/>
  <c r="A185" i="1"/>
  <c r="A184" i="1"/>
  <c r="A183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4" i="1"/>
  <c r="A163" i="1"/>
  <c r="A161" i="1"/>
  <c r="A162" i="1"/>
  <c r="A159" i="1"/>
  <c r="A160" i="1"/>
  <c r="A158" i="1"/>
  <c r="A157" i="1"/>
  <c r="A156" i="1"/>
  <c r="A155" i="1"/>
  <c r="A154" i="1"/>
  <c r="A153" i="1"/>
  <c r="A152" i="1"/>
  <c r="A151" i="1"/>
  <c r="A150" i="1"/>
  <c r="A149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8" i="1"/>
  <c r="A87" i="1"/>
  <c r="A86" i="1"/>
  <c r="A85" i="1"/>
  <c r="A84" i="1"/>
  <c r="A83" i="1"/>
  <c r="A81" i="1"/>
  <c r="A82" i="1"/>
  <c r="A80" i="1"/>
  <c r="A79" i="1"/>
  <c r="A78" i="1"/>
  <c r="A77" i="1"/>
  <c r="A75" i="1"/>
  <c r="A74" i="1"/>
  <c r="A73" i="1"/>
  <c r="A71" i="1"/>
  <c r="A70" i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8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5" i="1"/>
  <c r="A165" i="1"/>
  <c r="A89" i="1"/>
  <c r="A355" i="1"/>
  <c r="A323" i="1"/>
  <c r="A314" i="1"/>
  <c r="A302" i="1"/>
  <c r="A287" i="1"/>
  <c r="A278" i="1"/>
  <c r="A272" i="1"/>
  <c r="A241" i="1"/>
  <c r="A233" i="1"/>
  <c r="A221" i="1"/>
  <c r="A211" i="1"/>
  <c r="A209" i="1"/>
  <c r="A182" i="1"/>
  <c r="A166" i="1"/>
  <c r="A148" i="1"/>
  <c r="A76" i="1"/>
  <c r="A72" i="1"/>
  <c r="A63" i="1"/>
  <c r="A47" i="1"/>
  <c r="A37" i="1"/>
  <c r="A25" i="1"/>
  <c r="A11" i="1"/>
</calcChain>
</file>

<file path=xl/sharedStrings.xml><?xml version="1.0" encoding="utf-8"?>
<sst xmlns="http://schemas.openxmlformats.org/spreadsheetml/2006/main" count="6" uniqueCount="6">
  <si>
    <t>30A03000</t>
  </si>
  <si>
    <t>opisnro</t>
  </si>
  <si>
    <t>lask.</t>
  </si>
  <si>
    <t xml:space="preserve"> Talousmatematiikan perusteet, lisäpisteitä varten hyväksyttyjen laskujen määrä</t>
  </si>
  <si>
    <t>Maksimilisäpisteet saa 89 laskulla.</t>
  </si>
  <si>
    <t>Palautetut harjoitustehtävät tarkisti Aku-Ville Lehtimäki.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</si>
</sst>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  <xf numFmtId="0" fontId="18" fillId="0" borderId="10" xfId="0" applyFont="1" applyFill="1" applyBorder="1" applyAlignment="1">
      <alignment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5"/>
  <sheetViews>
    <sheetView showGridLines="0" tabSelected="1" workbookViewId="0">
      <selection activeCell="D8" sqref="D8"/>
    </sheetView>
  </sheetViews>
  <sheetFormatPr defaultRowHeight="15" x14ac:dyDescent="0.25"/>
  <cols>
    <col min="1" max="1" width="9" customWidth="1"/>
    <col min="2" max="2" width="4.7109375" customWidth="1"/>
  </cols>
  <sheetData>
    <row r="2" spans="1:4" s="3" customFormat="1" x14ac:dyDescent="0.25">
      <c r="A2" s="4" t="s">
        <v>0</v>
      </c>
      <c r="B2" s="4"/>
      <c r="C2" s="3" t="s">
        <v>3</v>
      </c>
    </row>
    <row r="3" spans="1:4" s="3" customFormat="1" x14ac:dyDescent="0.25">
      <c r="A3" s="4"/>
      <c r="B3" s="5"/>
    </row>
    <row r="4" spans="1:4" s="3" customFormat="1" x14ac:dyDescent="0.25">
      <c r="A4" s="6" t="s">
        <v>1</v>
      </c>
      <c r="B4" s="7" t="s">
        <v>2</v>
      </c>
    </row>
    <row r="5" spans="1:4" s="3" customFormat="1" x14ac:dyDescent="0.25">
      <c r="A5" s="1" t="str">
        <f>"591056"</f>
        <v>591056</v>
      </c>
      <c r="B5" s="2"/>
    </row>
    <row r="6" spans="1:4" s="3" customFormat="1" x14ac:dyDescent="0.25">
      <c r="A6" s="1" t="str">
        <f>"584940"</f>
        <v>584940</v>
      </c>
      <c r="B6" s="2"/>
      <c r="D6" s="3" t="s">
        <v>4</v>
      </c>
    </row>
    <row r="7" spans="1:4" s="3" customFormat="1" x14ac:dyDescent="0.25">
      <c r="A7" s="1" t="str">
        <f>"684086"</f>
        <v>684086</v>
      </c>
      <c r="B7" s="2"/>
    </row>
    <row r="8" spans="1:4" s="3" customFormat="1" x14ac:dyDescent="0.25">
      <c r="A8" s="1" t="str">
        <f>"481742"</f>
        <v>481742</v>
      </c>
      <c r="B8" s="2">
        <v>45</v>
      </c>
      <c r="D8" s="3" t="s">
        <v>5</v>
      </c>
    </row>
    <row r="9" spans="1:4" s="3" customFormat="1" x14ac:dyDescent="0.25">
      <c r="A9" s="1" t="str">
        <f>"646817"</f>
        <v>646817</v>
      </c>
      <c r="B9" s="2">
        <v>99</v>
      </c>
    </row>
    <row r="10" spans="1:4" s="3" customFormat="1" x14ac:dyDescent="0.25">
      <c r="A10" s="1" t="str">
        <f>"421469"</f>
        <v>421469</v>
      </c>
      <c r="B10" s="2">
        <v>68</v>
      </c>
    </row>
    <row r="11" spans="1:4" s="3" customFormat="1" x14ac:dyDescent="0.25">
      <c r="A11" s="1" t="str">
        <f>"732608"</f>
        <v>732608</v>
      </c>
      <c r="B11" s="2">
        <v>15</v>
      </c>
    </row>
    <row r="12" spans="1:4" s="3" customFormat="1" x14ac:dyDescent="0.25">
      <c r="A12" s="1" t="str">
        <f>"481810"</f>
        <v>481810</v>
      </c>
      <c r="B12" s="2">
        <v>91</v>
      </c>
    </row>
    <row r="13" spans="1:4" s="3" customFormat="1" x14ac:dyDescent="0.25">
      <c r="A13" s="1" t="str">
        <f>"352936"</f>
        <v>352936</v>
      </c>
      <c r="B13" s="2">
        <v>9</v>
      </c>
    </row>
    <row r="14" spans="1:4" s="3" customFormat="1" x14ac:dyDescent="0.25">
      <c r="A14" s="1" t="str">
        <f>"595625"</f>
        <v>595625</v>
      </c>
      <c r="B14" s="2">
        <v>46</v>
      </c>
    </row>
    <row r="15" spans="1:4" s="3" customFormat="1" x14ac:dyDescent="0.25">
      <c r="A15" s="1" t="str">
        <f>"585130"</f>
        <v>585130</v>
      </c>
      <c r="B15" s="2">
        <v>9</v>
      </c>
    </row>
    <row r="16" spans="1:4" s="3" customFormat="1" x14ac:dyDescent="0.25">
      <c r="A16" s="1" t="str">
        <f>"595641"</f>
        <v>595641</v>
      </c>
      <c r="B16" s="2">
        <v>88</v>
      </c>
    </row>
    <row r="17" spans="1:2" s="3" customFormat="1" x14ac:dyDescent="0.25">
      <c r="A17" s="1" t="str">
        <f>"595667"</f>
        <v>595667</v>
      </c>
      <c r="B17" s="2">
        <v>57</v>
      </c>
    </row>
    <row r="18" spans="1:2" s="3" customFormat="1" x14ac:dyDescent="0.25">
      <c r="A18" s="1" t="str">
        <f>"421524"</f>
        <v>421524</v>
      </c>
      <c r="B18" s="2"/>
    </row>
    <row r="19" spans="1:2" s="3" customFormat="1" x14ac:dyDescent="0.25">
      <c r="A19" s="1" t="str">
        <f>"481878"</f>
        <v>481878</v>
      </c>
      <c r="B19" s="2"/>
    </row>
    <row r="20" spans="1:2" s="3" customFormat="1" x14ac:dyDescent="0.25">
      <c r="A20" s="1" t="str">
        <f>"591263"</f>
        <v>591263</v>
      </c>
      <c r="B20" s="2"/>
    </row>
    <row r="21" spans="1:2" s="3" customFormat="1" x14ac:dyDescent="0.25">
      <c r="A21" s="1" t="str">
        <f>"481933"</f>
        <v>481933</v>
      </c>
      <c r="B21" s="2">
        <v>16</v>
      </c>
    </row>
    <row r="22" spans="1:2" s="3" customFormat="1" x14ac:dyDescent="0.25">
      <c r="A22" s="1" t="str">
        <f>"646972"</f>
        <v>646972</v>
      </c>
      <c r="B22" s="2">
        <v>90</v>
      </c>
    </row>
    <row r="23" spans="1:2" s="3" customFormat="1" x14ac:dyDescent="0.25">
      <c r="A23" s="1" t="str">
        <f>"649801"</f>
        <v>649801</v>
      </c>
      <c r="B23" s="2">
        <v>63</v>
      </c>
    </row>
    <row r="24" spans="1:2" s="3" customFormat="1" x14ac:dyDescent="0.25">
      <c r="A24" s="1" t="str">
        <f>"668125"</f>
        <v>668125</v>
      </c>
      <c r="B24" s="2">
        <v>88</v>
      </c>
    </row>
    <row r="25" spans="1:2" s="3" customFormat="1" x14ac:dyDescent="0.25">
      <c r="A25" s="1" t="str">
        <f>"668141"</f>
        <v>668141</v>
      </c>
      <c r="B25" s="2">
        <v>108</v>
      </c>
    </row>
    <row r="26" spans="1:2" s="3" customFormat="1" x14ac:dyDescent="0.25">
      <c r="A26" s="1" t="str">
        <f>"595793"</f>
        <v>595793</v>
      </c>
      <c r="B26" s="2">
        <v>97</v>
      </c>
    </row>
    <row r="27" spans="1:2" s="3" customFormat="1" x14ac:dyDescent="0.25">
      <c r="A27" s="1" t="str">
        <f>"k81048"</f>
        <v>k81048</v>
      </c>
      <c r="B27" s="2"/>
    </row>
    <row r="28" spans="1:2" s="3" customFormat="1" x14ac:dyDescent="0.25">
      <c r="A28" s="1" t="str">
        <f>"595803"</f>
        <v>595803</v>
      </c>
      <c r="B28" s="2">
        <v>43</v>
      </c>
    </row>
    <row r="29" spans="1:2" s="3" customFormat="1" x14ac:dyDescent="0.25">
      <c r="A29" s="1" t="str">
        <f>"482026"</f>
        <v>482026</v>
      </c>
      <c r="B29" s="2">
        <v>45</v>
      </c>
    </row>
    <row r="30" spans="1:2" s="3" customFormat="1" x14ac:dyDescent="0.25">
      <c r="A30" s="1" t="str">
        <f>"521916"</f>
        <v>521916</v>
      </c>
      <c r="B30" s="2">
        <v>64</v>
      </c>
    </row>
    <row r="31" spans="1:2" s="3" customFormat="1" x14ac:dyDescent="0.25">
      <c r="A31" s="1" t="str">
        <f>"531485"</f>
        <v>531485</v>
      </c>
      <c r="B31" s="2">
        <v>53</v>
      </c>
    </row>
    <row r="32" spans="1:2" s="3" customFormat="1" x14ac:dyDescent="0.25">
      <c r="A32" s="1" t="str">
        <f>"585677"</f>
        <v>585677</v>
      </c>
      <c r="B32" s="2">
        <v>58</v>
      </c>
    </row>
    <row r="33" spans="1:2" s="3" customFormat="1" x14ac:dyDescent="0.25">
      <c r="A33" s="1" t="str">
        <f>"647010"</f>
        <v>647010</v>
      </c>
      <c r="B33" s="2">
        <v>100</v>
      </c>
    </row>
    <row r="34" spans="1:2" s="3" customFormat="1" x14ac:dyDescent="0.25">
      <c r="A34" s="1" t="str">
        <f>"606815"</f>
        <v>606815</v>
      </c>
      <c r="B34" s="2">
        <v>102</v>
      </c>
    </row>
    <row r="35" spans="1:2" s="3" customFormat="1" x14ac:dyDescent="0.25">
      <c r="A35" s="1" t="str">
        <f>"k77081"</f>
        <v>k77081</v>
      </c>
      <c r="B35" s="2"/>
    </row>
    <row r="36" spans="1:2" s="3" customFormat="1" x14ac:dyDescent="0.25">
      <c r="A36" s="1" t="str">
        <f>"647049"</f>
        <v>647049</v>
      </c>
      <c r="B36" s="2"/>
    </row>
    <row r="37" spans="1:2" s="3" customFormat="1" x14ac:dyDescent="0.25">
      <c r="A37" s="1" t="str">
        <f>"k84956"</f>
        <v>k84956</v>
      </c>
      <c r="B37" s="2">
        <v>6</v>
      </c>
    </row>
    <row r="38" spans="1:2" s="3" customFormat="1" x14ac:dyDescent="0.25">
      <c r="A38" s="1" t="str">
        <f>"585729"</f>
        <v>585729</v>
      </c>
      <c r="B38" s="2">
        <v>93</v>
      </c>
    </row>
    <row r="39" spans="1:2" s="3" customFormat="1" x14ac:dyDescent="0.25">
      <c r="A39" s="1" t="str">
        <f>"540007"</f>
        <v>540007</v>
      </c>
      <c r="B39" s="2">
        <v>62</v>
      </c>
    </row>
    <row r="40" spans="1:2" s="3" customFormat="1" x14ac:dyDescent="0.25">
      <c r="A40" s="1" t="str">
        <f>"531524"</f>
        <v>531524</v>
      </c>
      <c r="B40" s="2"/>
    </row>
    <row r="41" spans="1:2" s="3" customFormat="1" x14ac:dyDescent="0.25">
      <c r="A41" s="1" t="str">
        <f>"647081"</f>
        <v>647081</v>
      </c>
      <c r="B41" s="2">
        <v>19</v>
      </c>
    </row>
    <row r="42" spans="1:2" s="3" customFormat="1" x14ac:dyDescent="0.25">
      <c r="A42" s="1" t="str">
        <f>"490487"</f>
        <v>490487</v>
      </c>
      <c r="B42" s="2">
        <v>79</v>
      </c>
    </row>
    <row r="43" spans="1:2" s="3" customFormat="1" x14ac:dyDescent="0.25">
      <c r="A43" s="1" t="str">
        <f>"649908"</f>
        <v>649908</v>
      </c>
      <c r="B43" s="2">
        <v>108</v>
      </c>
    </row>
    <row r="44" spans="1:2" s="3" customFormat="1" x14ac:dyDescent="0.25">
      <c r="A44" s="1" t="str">
        <f>"665018"</f>
        <v>665018</v>
      </c>
      <c r="B44" s="2">
        <v>112</v>
      </c>
    </row>
    <row r="45" spans="1:2" s="3" customFormat="1" x14ac:dyDescent="0.25">
      <c r="A45" s="1" t="str">
        <f>"649924"</f>
        <v>649924</v>
      </c>
      <c r="B45" s="2"/>
    </row>
    <row r="46" spans="1:2" s="3" customFormat="1" x14ac:dyDescent="0.25">
      <c r="A46" s="1" t="str">
        <f>"482097"</f>
        <v>482097</v>
      </c>
      <c r="B46" s="2"/>
    </row>
    <row r="47" spans="1:2" s="3" customFormat="1" x14ac:dyDescent="0.25">
      <c r="A47" s="1" t="str">
        <f>"668510"</f>
        <v>668510</v>
      </c>
      <c r="B47" s="2">
        <v>112</v>
      </c>
    </row>
    <row r="48" spans="1:2" s="3" customFormat="1" x14ac:dyDescent="0.25">
      <c r="A48" s="1" t="str">
        <f>"384344"</f>
        <v>384344</v>
      </c>
      <c r="B48" s="2"/>
    </row>
    <row r="49" spans="1:2" s="3" customFormat="1" x14ac:dyDescent="0.25">
      <c r="A49" s="1" t="str">
        <f>"421870"</f>
        <v>421870</v>
      </c>
      <c r="B49" s="2">
        <v>74</v>
      </c>
    </row>
    <row r="50" spans="1:2" s="3" customFormat="1" x14ac:dyDescent="0.25">
      <c r="A50" s="1" t="str">
        <f>"550042"</f>
        <v>550042</v>
      </c>
      <c r="B50" s="2">
        <v>68</v>
      </c>
    </row>
    <row r="51" spans="1:2" s="3" customFormat="1" x14ac:dyDescent="0.25">
      <c r="A51" s="1" t="str">
        <f>"577355"</f>
        <v>577355</v>
      </c>
      <c r="B51" s="2">
        <v>111</v>
      </c>
    </row>
    <row r="52" spans="1:2" s="3" customFormat="1" x14ac:dyDescent="0.25">
      <c r="A52" s="1" t="str">
        <f>"585981"</f>
        <v>585981</v>
      </c>
      <c r="B52" s="2">
        <v>107</v>
      </c>
    </row>
    <row r="53" spans="1:2" s="3" customFormat="1" x14ac:dyDescent="0.25">
      <c r="A53" s="1" t="str">
        <f>"531757"</f>
        <v>531757</v>
      </c>
      <c r="B53" s="2"/>
    </row>
    <row r="54" spans="1:2" s="3" customFormat="1" x14ac:dyDescent="0.25">
      <c r="A54" s="1" t="str">
        <f>"551067"</f>
        <v>551067</v>
      </c>
      <c r="B54" s="2">
        <v>22</v>
      </c>
    </row>
    <row r="55" spans="1:2" s="3" customFormat="1" x14ac:dyDescent="0.25">
      <c r="A55" s="1" t="str">
        <f>"595971"</f>
        <v>595971</v>
      </c>
      <c r="B55" s="2"/>
    </row>
    <row r="56" spans="1:2" s="3" customFormat="1" x14ac:dyDescent="0.25">
      <c r="A56" s="1" t="str">
        <f>"650007"</f>
        <v>650007</v>
      </c>
      <c r="B56" s="2">
        <v>104</v>
      </c>
    </row>
    <row r="57" spans="1:2" s="3" customFormat="1" x14ac:dyDescent="0.25">
      <c r="A57" s="1" t="str">
        <f>"651828"</f>
        <v>651828</v>
      </c>
      <c r="B57" s="2">
        <v>109</v>
      </c>
    </row>
    <row r="58" spans="1:2" s="3" customFormat="1" x14ac:dyDescent="0.25">
      <c r="A58" s="1" t="str">
        <f>"535588"</f>
        <v>535588</v>
      </c>
      <c r="B58" s="2">
        <v>95</v>
      </c>
    </row>
    <row r="59" spans="1:2" s="3" customFormat="1" x14ac:dyDescent="0.25">
      <c r="A59" s="1" t="str">
        <f>"655073"</f>
        <v>655073</v>
      </c>
      <c r="B59" s="2">
        <v>105</v>
      </c>
    </row>
    <row r="60" spans="1:2" s="3" customFormat="1" x14ac:dyDescent="0.25">
      <c r="A60" s="1" t="str">
        <f>"586100"</f>
        <v>586100</v>
      </c>
      <c r="B60" s="2">
        <v>34</v>
      </c>
    </row>
    <row r="61" spans="1:2" s="3" customFormat="1" x14ac:dyDescent="0.25">
      <c r="A61" s="1" t="str">
        <f>"521987"</f>
        <v>521987</v>
      </c>
      <c r="B61" s="2">
        <v>94</v>
      </c>
    </row>
    <row r="62" spans="1:2" s="3" customFormat="1" x14ac:dyDescent="0.25">
      <c r="A62" s="1" t="str">
        <f>"k84835"</f>
        <v>k84835</v>
      </c>
      <c r="B62" s="2"/>
    </row>
    <row r="63" spans="1:2" s="3" customFormat="1" x14ac:dyDescent="0.25">
      <c r="A63" s="1" t="str">
        <f>"k89435"</f>
        <v>k89435</v>
      </c>
      <c r="B63" s="2"/>
    </row>
    <row r="64" spans="1:2" s="3" customFormat="1" x14ac:dyDescent="0.25">
      <c r="A64" s="1" t="str">
        <f>"596019"</f>
        <v>596019</v>
      </c>
      <c r="B64" s="2">
        <v>74</v>
      </c>
    </row>
    <row r="65" spans="1:2" s="3" customFormat="1" x14ac:dyDescent="0.25">
      <c r="A65" s="1" t="str">
        <f>"586155"</f>
        <v>586155</v>
      </c>
      <c r="B65" s="2">
        <v>96</v>
      </c>
    </row>
    <row r="66" spans="1:2" s="3" customFormat="1" x14ac:dyDescent="0.25">
      <c r="A66" s="1" t="str">
        <f>"650036"</f>
        <v>650036</v>
      </c>
      <c r="B66" s="2">
        <v>102</v>
      </c>
    </row>
    <row r="67" spans="1:2" s="3" customFormat="1" x14ac:dyDescent="0.25">
      <c r="A67" s="1" t="str">
        <f>"591823"</f>
        <v>591823</v>
      </c>
      <c r="B67" s="2">
        <v>8</v>
      </c>
    </row>
    <row r="68" spans="1:2" s="3" customFormat="1" x14ac:dyDescent="0.25">
      <c r="A68" s="1" t="str">
        <f>"647308"</f>
        <v>647308</v>
      </c>
      <c r="B68" s="2">
        <v>103</v>
      </c>
    </row>
    <row r="69" spans="1:2" s="3" customFormat="1" x14ac:dyDescent="0.25">
      <c r="A69" s="1" t="str">
        <f>"591849"</f>
        <v>591849</v>
      </c>
      <c r="B69" s="2"/>
    </row>
    <row r="70" spans="1:2" s="3" customFormat="1" x14ac:dyDescent="0.25">
      <c r="A70" s="1" t="str">
        <f>"586249"</f>
        <v>586249</v>
      </c>
      <c r="B70" s="2">
        <v>106</v>
      </c>
    </row>
    <row r="71" spans="1:2" s="3" customFormat="1" x14ac:dyDescent="0.25">
      <c r="A71" s="1" t="str">
        <f>"586320"</f>
        <v>586320</v>
      </c>
      <c r="B71" s="2"/>
    </row>
    <row r="72" spans="1:2" s="3" customFormat="1" x14ac:dyDescent="0.25">
      <c r="A72" s="1" t="str">
        <f>"733474"</f>
        <v>733474</v>
      </c>
      <c r="B72" s="2"/>
    </row>
    <row r="73" spans="1:2" s="3" customFormat="1" x14ac:dyDescent="0.25">
      <c r="A73" s="1" t="str">
        <f>"535753"</f>
        <v>535753</v>
      </c>
      <c r="B73" s="2">
        <v>19</v>
      </c>
    </row>
    <row r="74" spans="1:2" s="3" customFormat="1" x14ac:dyDescent="0.25">
      <c r="A74" s="1" t="str">
        <f>"586359"</f>
        <v>586359</v>
      </c>
      <c r="B74" s="2"/>
    </row>
    <row r="75" spans="1:2" s="3" customFormat="1" x14ac:dyDescent="0.25">
      <c r="A75" s="1" t="str">
        <f>"555814"</f>
        <v>555814</v>
      </c>
      <c r="B75" s="2">
        <v>13</v>
      </c>
    </row>
    <row r="76" spans="1:2" s="3" customFormat="1" x14ac:dyDescent="0.25">
      <c r="A76" s="1" t="str">
        <f>"753496"</f>
        <v>753496</v>
      </c>
      <c r="B76" s="2">
        <v>41</v>
      </c>
    </row>
    <row r="77" spans="1:2" s="3" customFormat="1" x14ac:dyDescent="0.25">
      <c r="A77" s="1" t="str">
        <f>"366401"</f>
        <v>366401</v>
      </c>
      <c r="B77" s="2"/>
    </row>
    <row r="78" spans="1:2" s="3" customFormat="1" x14ac:dyDescent="0.25">
      <c r="A78" s="1" t="str">
        <f>"535795"</f>
        <v>535795</v>
      </c>
      <c r="B78" s="2"/>
    </row>
    <row r="79" spans="1:2" s="3" customFormat="1" x14ac:dyDescent="0.25">
      <c r="A79" s="1" t="str">
        <f>"647366"</f>
        <v>647366</v>
      </c>
      <c r="B79" s="2">
        <v>87</v>
      </c>
    </row>
    <row r="80" spans="1:2" s="3" customFormat="1" x14ac:dyDescent="0.25">
      <c r="A80" s="1" t="str">
        <f>"647379"</f>
        <v>647379</v>
      </c>
      <c r="B80" s="2">
        <v>75</v>
      </c>
    </row>
    <row r="81" spans="1:2" s="3" customFormat="1" x14ac:dyDescent="0.25">
      <c r="A81" s="1" t="str">
        <f>"655219"</f>
        <v>655219</v>
      </c>
      <c r="B81" s="2">
        <v>87</v>
      </c>
    </row>
    <row r="82" spans="1:2" s="3" customFormat="1" x14ac:dyDescent="0.25">
      <c r="A82" s="1" t="str">
        <f>"586401"</f>
        <v>586401</v>
      </c>
      <c r="B82" s="2">
        <v>29</v>
      </c>
    </row>
    <row r="83" spans="1:2" s="3" customFormat="1" x14ac:dyDescent="0.25">
      <c r="A83" s="1" t="str">
        <f>"647382"</f>
        <v>647382</v>
      </c>
      <c r="B83" s="2">
        <v>37</v>
      </c>
    </row>
    <row r="84" spans="1:2" s="3" customFormat="1" x14ac:dyDescent="0.25">
      <c r="A84" s="1" t="str">
        <f>"647405"</f>
        <v>647405</v>
      </c>
      <c r="B84" s="2">
        <v>23</v>
      </c>
    </row>
    <row r="85" spans="1:2" s="3" customFormat="1" x14ac:dyDescent="0.25">
      <c r="A85" s="1" t="str">
        <f>"k18703"</f>
        <v>k18703</v>
      </c>
      <c r="B85" s="2"/>
    </row>
    <row r="86" spans="1:2" s="3" customFormat="1" x14ac:dyDescent="0.25">
      <c r="A86" s="1" t="str">
        <f>"487681"</f>
        <v>487681</v>
      </c>
      <c r="B86" s="2">
        <v>21</v>
      </c>
    </row>
    <row r="87" spans="1:2" s="3" customFormat="1" x14ac:dyDescent="0.25">
      <c r="A87" s="1" t="str">
        <f>"535889"</f>
        <v>535889</v>
      </c>
      <c r="B87" s="2">
        <v>35</v>
      </c>
    </row>
    <row r="88" spans="1:2" s="3" customFormat="1" x14ac:dyDescent="0.25">
      <c r="A88" s="1" t="str">
        <f>"655329"</f>
        <v>655329</v>
      </c>
      <c r="B88" s="2">
        <v>95</v>
      </c>
    </row>
    <row r="89" spans="1:2" s="3" customFormat="1" x14ac:dyDescent="0.25">
      <c r="A89" s="1" t="str">
        <f>"287399"</f>
        <v>287399</v>
      </c>
      <c r="B89" s="2"/>
    </row>
    <row r="90" spans="1:2" s="3" customFormat="1" x14ac:dyDescent="0.25">
      <c r="A90" s="1" t="str">
        <f>"512459"</f>
        <v>512459</v>
      </c>
      <c r="B90" s="2">
        <v>75</v>
      </c>
    </row>
    <row r="91" spans="1:2" s="3" customFormat="1" x14ac:dyDescent="0.25">
      <c r="A91" s="1" t="str">
        <f>"592013"</f>
        <v>592013</v>
      </c>
      <c r="B91" s="2"/>
    </row>
    <row r="92" spans="1:2" s="3" customFormat="1" x14ac:dyDescent="0.25">
      <c r="A92" s="1" t="str">
        <f>"647489"</f>
        <v>647489</v>
      </c>
      <c r="B92" s="2">
        <v>11</v>
      </c>
    </row>
    <row r="93" spans="1:2" s="3" customFormat="1" x14ac:dyDescent="0.25">
      <c r="A93" s="1" t="str">
        <f>"617176"</f>
        <v>617176</v>
      </c>
      <c r="B93" s="2">
        <v>54</v>
      </c>
    </row>
    <row r="94" spans="1:2" s="3" customFormat="1" x14ac:dyDescent="0.25">
      <c r="A94" s="1" t="str">
        <f>"607966"</f>
        <v>607966</v>
      </c>
      <c r="B94" s="2">
        <v>106</v>
      </c>
    </row>
    <row r="95" spans="1:2" s="3" customFormat="1" x14ac:dyDescent="0.25">
      <c r="A95" s="1" t="str">
        <f>"733995"</f>
        <v>733995</v>
      </c>
      <c r="B95" s="2"/>
    </row>
    <row r="96" spans="1:2" s="3" customFormat="1" x14ac:dyDescent="0.25">
      <c r="A96" s="1" t="str">
        <f>"665092"</f>
        <v>665092</v>
      </c>
      <c r="B96" s="2"/>
    </row>
    <row r="97" spans="1:2" s="3" customFormat="1" x14ac:dyDescent="0.25">
      <c r="A97" s="1" t="str">
        <f>"532073"</f>
        <v>532073</v>
      </c>
      <c r="B97" s="2"/>
    </row>
    <row r="98" spans="1:2" s="3" customFormat="1" x14ac:dyDescent="0.25">
      <c r="A98" s="1" t="str">
        <f>"647515"</f>
        <v>647515</v>
      </c>
      <c r="B98" s="2">
        <v>8</v>
      </c>
    </row>
    <row r="99" spans="1:2" s="3" customFormat="1" x14ac:dyDescent="0.25">
      <c r="A99" s="1" t="str">
        <f>"540308"</f>
        <v>540308</v>
      </c>
      <c r="B99" s="2">
        <v>86</v>
      </c>
    </row>
    <row r="100" spans="1:2" s="3" customFormat="1" x14ac:dyDescent="0.25">
      <c r="A100" s="1" t="str">
        <f>"435358"</f>
        <v>435358</v>
      </c>
      <c r="B100" s="2"/>
    </row>
    <row r="101" spans="1:2" s="3" customFormat="1" x14ac:dyDescent="0.25">
      <c r="A101" s="1" t="str">
        <f>"609553"</f>
        <v>609553</v>
      </c>
      <c r="B101" s="2">
        <v>11</v>
      </c>
    </row>
    <row r="102" spans="1:2" s="3" customFormat="1" x14ac:dyDescent="0.25">
      <c r="A102" s="1" t="str">
        <f>"536008"</f>
        <v>536008</v>
      </c>
      <c r="B102" s="2">
        <v>10</v>
      </c>
    </row>
    <row r="103" spans="1:2" s="3" customFormat="1" x14ac:dyDescent="0.25">
      <c r="A103" s="1" t="str">
        <f>"532086"</f>
        <v>532086</v>
      </c>
      <c r="B103" s="2">
        <v>36</v>
      </c>
    </row>
    <row r="104" spans="1:2" s="3" customFormat="1" x14ac:dyDescent="0.25">
      <c r="A104" s="1" t="str">
        <f>"650175"</f>
        <v>650175</v>
      </c>
      <c r="B104" s="2">
        <v>96</v>
      </c>
    </row>
    <row r="105" spans="1:2" s="3" customFormat="1" x14ac:dyDescent="0.25">
      <c r="A105" s="1" t="str">
        <f>"540382"</f>
        <v>540382</v>
      </c>
      <c r="B105" s="2">
        <v>80</v>
      </c>
    </row>
    <row r="106" spans="1:2" s="3" customFormat="1" x14ac:dyDescent="0.25">
      <c r="A106" s="1" t="str">
        <f>"655426"</f>
        <v>655426</v>
      </c>
      <c r="B106" s="2">
        <v>36</v>
      </c>
    </row>
    <row r="107" spans="1:2" s="3" customFormat="1" x14ac:dyDescent="0.25">
      <c r="A107" s="1" t="str">
        <f>"647557"</f>
        <v>647557</v>
      </c>
      <c r="B107" s="2">
        <v>8</v>
      </c>
    </row>
    <row r="108" spans="1:2" s="3" customFormat="1" x14ac:dyDescent="0.25">
      <c r="A108" s="1" t="str">
        <f>"592181"</f>
        <v>592181</v>
      </c>
      <c r="B108" s="2">
        <v>42</v>
      </c>
    </row>
    <row r="109" spans="1:2" s="3" customFormat="1" x14ac:dyDescent="0.25">
      <c r="A109" s="1" t="str">
        <f>"657877"</f>
        <v>657877</v>
      </c>
      <c r="B109" s="2">
        <v>111</v>
      </c>
    </row>
    <row r="110" spans="1:2" s="3" customFormat="1" x14ac:dyDescent="0.25">
      <c r="A110" s="1" t="str">
        <f>"479398"</f>
        <v>479398</v>
      </c>
      <c r="B110" s="2">
        <v>68</v>
      </c>
    </row>
    <row r="111" spans="1:2" s="3" customFormat="1" x14ac:dyDescent="0.25">
      <c r="A111" s="1" t="str">
        <f>"557090"</f>
        <v>557090</v>
      </c>
      <c r="B111" s="2">
        <v>43</v>
      </c>
    </row>
    <row r="112" spans="1:2" s="3" customFormat="1" x14ac:dyDescent="0.25">
      <c r="A112" s="1" t="str">
        <f>"586728"</f>
        <v>586728</v>
      </c>
      <c r="B112" s="2">
        <v>43</v>
      </c>
    </row>
    <row r="113" spans="1:2" s="3" customFormat="1" x14ac:dyDescent="0.25">
      <c r="A113" s="1" t="str">
        <f>"488693"</f>
        <v>488693</v>
      </c>
      <c r="B113" s="2">
        <v>8</v>
      </c>
    </row>
    <row r="114" spans="1:2" s="3" customFormat="1" x14ac:dyDescent="0.25">
      <c r="A114" s="1" t="str">
        <f>"665102"</f>
        <v>665102</v>
      </c>
      <c r="B114" s="2"/>
    </row>
    <row r="115" spans="1:2" s="3" customFormat="1" x14ac:dyDescent="0.25">
      <c r="A115" s="1" t="str">
        <f>"482589"</f>
        <v>482589</v>
      </c>
      <c r="B115" s="2">
        <v>87</v>
      </c>
    </row>
    <row r="116" spans="1:2" s="3" customFormat="1" x14ac:dyDescent="0.25">
      <c r="A116" s="1" t="str">
        <f>"422329"</f>
        <v>422329</v>
      </c>
      <c r="B116" s="2">
        <v>19</v>
      </c>
    </row>
    <row r="117" spans="1:2" s="3" customFormat="1" x14ac:dyDescent="0.25">
      <c r="A117" s="1" t="str">
        <f>"482592"</f>
        <v>482592</v>
      </c>
      <c r="B117" s="2">
        <v>19</v>
      </c>
    </row>
    <row r="118" spans="1:2" s="3" customFormat="1" x14ac:dyDescent="0.25">
      <c r="A118" s="1" t="str">
        <f>"550372"</f>
        <v>550372</v>
      </c>
      <c r="B118" s="2"/>
    </row>
    <row r="119" spans="1:2" s="3" customFormat="1" x14ac:dyDescent="0.25">
      <c r="A119" s="1" t="str">
        <f>"647599"</f>
        <v>647599</v>
      </c>
      <c r="B119" s="2">
        <v>91</v>
      </c>
    </row>
    <row r="120" spans="1:2" s="3" customFormat="1" x14ac:dyDescent="0.25">
      <c r="A120" s="1" t="str">
        <f>"521851"</f>
        <v>521851</v>
      </c>
      <c r="B120" s="2"/>
    </row>
    <row r="121" spans="1:2" s="3" customFormat="1" x14ac:dyDescent="0.25">
      <c r="A121" s="1" t="str">
        <f>"586809"</f>
        <v>586809</v>
      </c>
      <c r="B121" s="2">
        <v>91</v>
      </c>
    </row>
    <row r="122" spans="1:2" s="3" customFormat="1" x14ac:dyDescent="0.25">
      <c r="A122" s="1" t="str">
        <f>"652225"</f>
        <v>652225</v>
      </c>
      <c r="B122" s="2">
        <v>12</v>
      </c>
    </row>
    <row r="123" spans="1:2" s="3" customFormat="1" x14ac:dyDescent="0.25">
      <c r="A123" s="1" t="str">
        <f>"647654"</f>
        <v>647654</v>
      </c>
      <c r="B123" s="2">
        <v>84</v>
      </c>
    </row>
    <row r="124" spans="1:2" s="3" customFormat="1" x14ac:dyDescent="0.25">
      <c r="A124" s="1" t="str">
        <f>"608460"</f>
        <v>608460</v>
      </c>
      <c r="B124" s="2">
        <v>51</v>
      </c>
    </row>
    <row r="125" spans="1:2" s="3" customFormat="1" x14ac:dyDescent="0.25">
      <c r="A125" s="1" t="str">
        <f>"647683"</f>
        <v>647683</v>
      </c>
      <c r="B125" s="2">
        <v>68</v>
      </c>
    </row>
    <row r="126" spans="1:2" s="3" customFormat="1" x14ac:dyDescent="0.25">
      <c r="A126" s="1" t="str">
        <f>"592372"</f>
        <v>592372</v>
      </c>
      <c r="B126" s="2">
        <v>86</v>
      </c>
    </row>
    <row r="127" spans="1:2" s="3" customFormat="1" x14ac:dyDescent="0.25">
      <c r="A127" s="1" t="str">
        <f>"486967"</f>
        <v>486967</v>
      </c>
      <c r="B127" s="2">
        <v>47</v>
      </c>
    </row>
    <row r="128" spans="1:2" s="3" customFormat="1" x14ac:dyDescent="0.25">
      <c r="A128" s="1" t="str">
        <f>"607979"</f>
        <v>607979</v>
      </c>
      <c r="B128" s="2">
        <v>83</v>
      </c>
    </row>
    <row r="129" spans="1:2" s="3" customFormat="1" x14ac:dyDescent="0.25">
      <c r="A129" s="1" t="str">
        <f>"607005"</f>
        <v>607005</v>
      </c>
      <c r="B129" s="2">
        <v>98</v>
      </c>
    </row>
    <row r="130" spans="1:2" s="3" customFormat="1" x14ac:dyDescent="0.25">
      <c r="A130" s="1" t="str">
        <f>"457271"</f>
        <v>457271</v>
      </c>
      <c r="B130" s="2">
        <v>105</v>
      </c>
    </row>
    <row r="131" spans="1:2" s="3" customFormat="1" x14ac:dyDescent="0.25">
      <c r="A131" s="1" t="str">
        <f>"536244"</f>
        <v>536244</v>
      </c>
      <c r="B131" s="2"/>
    </row>
    <row r="132" spans="1:2" s="3" customFormat="1" x14ac:dyDescent="0.25">
      <c r="A132" s="1" t="str">
        <f>"652351"</f>
        <v>652351</v>
      </c>
      <c r="B132" s="2">
        <v>93</v>
      </c>
    </row>
    <row r="133" spans="1:2" s="3" customFormat="1" x14ac:dyDescent="0.25">
      <c r="A133" s="1" t="str">
        <f>"592534"</f>
        <v>592534</v>
      </c>
      <c r="B133" s="2">
        <v>38</v>
      </c>
    </row>
    <row r="134" spans="1:2" s="3" customFormat="1" x14ac:dyDescent="0.25">
      <c r="A134" s="1" t="str">
        <f>"440181"</f>
        <v>440181</v>
      </c>
      <c r="B134" s="2">
        <v>11</v>
      </c>
    </row>
    <row r="135" spans="1:2" s="3" customFormat="1" x14ac:dyDescent="0.25">
      <c r="A135" s="1" t="str">
        <f>"596417"</f>
        <v>596417</v>
      </c>
      <c r="B135" s="2">
        <v>19</v>
      </c>
    </row>
    <row r="136" spans="1:2" s="3" customFormat="1" x14ac:dyDescent="0.25">
      <c r="A136" s="1" t="str">
        <f>"652445"</f>
        <v>652445</v>
      </c>
      <c r="B136" s="2">
        <v>26</v>
      </c>
    </row>
    <row r="137" spans="1:2" s="3" customFormat="1" x14ac:dyDescent="0.25">
      <c r="A137" s="1" t="str">
        <f>"655785"</f>
        <v>655785</v>
      </c>
      <c r="B137" s="2">
        <v>81</v>
      </c>
    </row>
    <row r="138" spans="1:2" s="3" customFormat="1" x14ac:dyDescent="0.25">
      <c r="A138" s="1" t="str">
        <f>"617260"</f>
        <v>617260</v>
      </c>
      <c r="B138" s="2">
        <v>89</v>
      </c>
    </row>
    <row r="139" spans="1:2" s="3" customFormat="1" x14ac:dyDescent="0.25">
      <c r="A139" s="1" t="str">
        <f>"587222"</f>
        <v>587222</v>
      </c>
      <c r="B139" s="2">
        <v>105</v>
      </c>
    </row>
    <row r="140" spans="1:2" s="3" customFormat="1" x14ac:dyDescent="0.25">
      <c r="A140" s="1" t="str">
        <f>"422604"</f>
        <v>422604</v>
      </c>
      <c r="B140" s="2"/>
    </row>
    <row r="141" spans="1:2" s="3" customFormat="1" x14ac:dyDescent="0.25">
      <c r="A141" s="1" t="str">
        <f>"536325"</f>
        <v>536325</v>
      </c>
      <c r="B141" s="2">
        <v>11</v>
      </c>
    </row>
    <row r="142" spans="1:2" s="3" customFormat="1" x14ac:dyDescent="0.25">
      <c r="A142" s="1" t="str">
        <f>"596433"</f>
        <v>596433</v>
      </c>
      <c r="B142" s="2"/>
    </row>
    <row r="143" spans="1:2" s="3" customFormat="1" x14ac:dyDescent="0.25">
      <c r="A143" s="1" t="str">
        <f>"650311"</f>
        <v>650311</v>
      </c>
      <c r="B143" s="2">
        <v>73</v>
      </c>
    </row>
    <row r="144" spans="1:2" s="3" customFormat="1" x14ac:dyDescent="0.25">
      <c r="A144" s="1" t="str">
        <f>"647845"</f>
        <v>647845</v>
      </c>
      <c r="B144" s="2">
        <v>111</v>
      </c>
    </row>
    <row r="145" spans="1:2" s="3" customFormat="1" x14ac:dyDescent="0.25">
      <c r="A145" s="1" t="str">
        <f>"487047"</f>
        <v>487047</v>
      </c>
      <c r="B145" s="2">
        <v>62</v>
      </c>
    </row>
    <row r="146" spans="1:2" s="3" customFormat="1" x14ac:dyDescent="0.25">
      <c r="A146" s="1" t="str">
        <f>"647861"</f>
        <v>647861</v>
      </c>
      <c r="B146" s="2">
        <v>93</v>
      </c>
    </row>
    <row r="147" spans="1:2" s="3" customFormat="1" x14ac:dyDescent="0.25">
      <c r="A147" s="1" t="str">
        <f>"587390"</f>
        <v>587390</v>
      </c>
      <c r="B147" s="2">
        <v>11</v>
      </c>
    </row>
    <row r="148" spans="1:2" s="3" customFormat="1" x14ac:dyDescent="0.25">
      <c r="A148" s="1" t="str">
        <f>"733018"</f>
        <v>733018</v>
      </c>
      <c r="B148" s="2"/>
    </row>
    <row r="149" spans="1:2" s="3" customFormat="1" x14ac:dyDescent="0.25">
      <c r="A149" s="1" t="str">
        <f>"k90774"</f>
        <v>k90774</v>
      </c>
      <c r="B149" s="2"/>
    </row>
    <row r="150" spans="1:2" s="3" customFormat="1" x14ac:dyDescent="0.25">
      <c r="A150" s="1" t="str">
        <f>"650382"</f>
        <v>650382</v>
      </c>
      <c r="B150" s="2">
        <v>90</v>
      </c>
    </row>
    <row r="151" spans="1:2" s="3" customFormat="1" x14ac:dyDescent="0.25">
      <c r="A151" s="1" t="str">
        <f>"638391"</f>
        <v>638391</v>
      </c>
      <c r="B151" s="2">
        <v>46</v>
      </c>
    </row>
    <row r="152" spans="1:2" s="3" customFormat="1" x14ac:dyDescent="0.25">
      <c r="A152" s="1" t="str">
        <f>"655918"</f>
        <v>655918</v>
      </c>
      <c r="B152" s="2">
        <v>111</v>
      </c>
    </row>
    <row r="153" spans="1:2" s="3" customFormat="1" x14ac:dyDescent="0.25">
      <c r="A153" s="1" t="str">
        <f>"647942"</f>
        <v>647942</v>
      </c>
      <c r="B153" s="2">
        <v>90</v>
      </c>
    </row>
    <row r="154" spans="1:2" s="3" customFormat="1" x14ac:dyDescent="0.25">
      <c r="A154" s="1" t="str">
        <f>"596556"</f>
        <v>596556</v>
      </c>
      <c r="B154" s="2">
        <v>98</v>
      </c>
    </row>
    <row r="155" spans="1:2" s="3" customFormat="1" x14ac:dyDescent="0.25">
      <c r="A155" s="1" t="str">
        <f>"365606"</f>
        <v>365606</v>
      </c>
      <c r="B155" s="2"/>
    </row>
    <row r="156" spans="1:2" s="3" customFormat="1" x14ac:dyDescent="0.25">
      <c r="A156" s="1" t="str">
        <f>"483151"</f>
        <v>483151</v>
      </c>
      <c r="B156" s="2">
        <v>6</v>
      </c>
    </row>
    <row r="157" spans="1:2" s="3" customFormat="1" x14ac:dyDescent="0.25">
      <c r="A157" s="1" t="str">
        <f>"483193"</f>
        <v>483193</v>
      </c>
      <c r="B157" s="2">
        <v>19</v>
      </c>
    </row>
    <row r="158" spans="1:2" s="3" customFormat="1" x14ac:dyDescent="0.25">
      <c r="A158" s="1" t="str">
        <f>"536600"</f>
        <v>536600</v>
      </c>
      <c r="B158" s="2">
        <v>27</v>
      </c>
    </row>
    <row r="159" spans="1:2" s="3" customFormat="1" x14ac:dyDescent="0.25">
      <c r="A159" s="1" t="str">
        <f>"650450"</f>
        <v>650450</v>
      </c>
      <c r="B159" s="2">
        <v>65</v>
      </c>
    </row>
    <row r="160" spans="1:2" s="3" customFormat="1" x14ac:dyDescent="0.25">
      <c r="A160" s="1" t="str">
        <f>"656043"</f>
        <v>656043</v>
      </c>
      <c r="B160" s="2">
        <v>105</v>
      </c>
    </row>
    <row r="161" spans="1:2" s="3" customFormat="1" x14ac:dyDescent="0.25">
      <c r="A161" s="1" t="str">
        <f>"446473"</f>
        <v>446473</v>
      </c>
      <c r="B161" s="2"/>
    </row>
    <row r="162" spans="1:2" s="3" customFormat="1" x14ac:dyDescent="0.25">
      <c r="A162" s="1" t="str">
        <f>"446486"</f>
        <v>446486</v>
      </c>
      <c r="B162" s="2"/>
    </row>
    <row r="163" spans="1:2" s="3" customFormat="1" x14ac:dyDescent="0.25">
      <c r="A163" s="1" t="str">
        <f>"540609"</f>
        <v>540609</v>
      </c>
      <c r="B163" s="2">
        <v>33</v>
      </c>
    </row>
    <row r="164" spans="1:2" s="3" customFormat="1" x14ac:dyDescent="0.25">
      <c r="A164" s="1" t="str">
        <f>"592961"</f>
        <v>592961</v>
      </c>
      <c r="B164" s="2"/>
    </row>
    <row r="165" spans="1:2" s="3" customFormat="1" x14ac:dyDescent="0.25">
      <c r="A165" s="1" t="str">
        <f>"436056"</f>
        <v>436056</v>
      </c>
      <c r="B165" s="2">
        <v>48</v>
      </c>
    </row>
    <row r="166" spans="1:2" s="3" customFormat="1" x14ac:dyDescent="0.25">
      <c r="A166" s="1" t="str">
        <f>"607924"</f>
        <v>607924</v>
      </c>
      <c r="B166" s="2">
        <v>103</v>
      </c>
    </row>
    <row r="167" spans="1:2" s="3" customFormat="1" x14ac:dyDescent="0.25">
      <c r="A167" s="1" t="str">
        <f>"595502"</f>
        <v>595502</v>
      </c>
      <c r="B167" s="2">
        <v>19</v>
      </c>
    </row>
    <row r="168" spans="1:2" s="3" customFormat="1" x14ac:dyDescent="0.25">
      <c r="A168" s="1" t="str">
        <f>"540638"</f>
        <v>540638</v>
      </c>
      <c r="B168" s="2">
        <v>29</v>
      </c>
    </row>
    <row r="169" spans="1:2" s="3" customFormat="1" x14ac:dyDescent="0.25">
      <c r="A169" s="1" t="str">
        <f>"511463"</f>
        <v>511463</v>
      </c>
      <c r="B169" s="2">
        <v>9</v>
      </c>
    </row>
    <row r="170" spans="1:2" s="3" customFormat="1" x14ac:dyDescent="0.25">
      <c r="A170" s="1" t="str">
        <f>"593038"</f>
        <v>593038</v>
      </c>
      <c r="B170" s="2">
        <v>105</v>
      </c>
    </row>
    <row r="171" spans="1:2" s="3" customFormat="1" x14ac:dyDescent="0.25">
      <c r="A171" s="1" t="str">
        <f>"652759"</f>
        <v>652759</v>
      </c>
      <c r="B171" s="2">
        <v>57</v>
      </c>
    </row>
    <row r="172" spans="1:2" s="3" customFormat="1" x14ac:dyDescent="0.25">
      <c r="A172" s="1" t="str">
        <f>"607937"</f>
        <v>607937</v>
      </c>
      <c r="B172" s="2">
        <v>28</v>
      </c>
    </row>
    <row r="173" spans="1:2" s="3" customFormat="1" x14ac:dyDescent="0.25">
      <c r="A173" s="1" t="str">
        <f>"593054"</f>
        <v>593054</v>
      </c>
      <c r="B173" s="2">
        <v>112</v>
      </c>
    </row>
    <row r="174" spans="1:2" s="3" customFormat="1" x14ac:dyDescent="0.25">
      <c r="A174" s="1" t="str">
        <f>"587992"</f>
        <v>587992</v>
      </c>
      <c r="B174" s="2"/>
    </row>
    <row r="175" spans="1:2" s="3" customFormat="1" x14ac:dyDescent="0.25">
      <c r="A175" s="1" t="str">
        <f>"596750"</f>
        <v>596750</v>
      </c>
      <c r="B175" s="2">
        <v>102</v>
      </c>
    </row>
    <row r="176" spans="1:2" s="3" customFormat="1" x14ac:dyDescent="0.25">
      <c r="A176" s="1" t="str">
        <f>"288356"</f>
        <v>288356</v>
      </c>
      <c r="B176" s="2">
        <v>27</v>
      </c>
    </row>
    <row r="177" spans="1:2" s="3" customFormat="1" x14ac:dyDescent="0.25">
      <c r="A177" s="1" t="str">
        <f>"540667"</f>
        <v>540667</v>
      </c>
      <c r="B177" s="2">
        <v>84</v>
      </c>
    </row>
    <row r="178" spans="1:2" s="3" customFormat="1" x14ac:dyDescent="0.25">
      <c r="A178" s="1" t="str">
        <f>"483287"</f>
        <v>483287</v>
      </c>
      <c r="B178" s="2"/>
    </row>
    <row r="179" spans="1:2" s="3" customFormat="1" x14ac:dyDescent="0.25">
      <c r="A179" s="1" t="str">
        <f>"588085"</f>
        <v>588085</v>
      </c>
      <c r="B179" s="2">
        <v>111</v>
      </c>
    </row>
    <row r="180" spans="1:2" s="3" customFormat="1" x14ac:dyDescent="0.25">
      <c r="A180" s="1" t="str">
        <f>"603177"</f>
        <v>603177</v>
      </c>
      <c r="B180" s="2">
        <v>92</v>
      </c>
    </row>
    <row r="181" spans="1:2" s="3" customFormat="1" x14ac:dyDescent="0.25">
      <c r="A181" s="1" t="str">
        <f>"423108"</f>
        <v>423108</v>
      </c>
      <c r="B181" s="2">
        <v>37</v>
      </c>
    </row>
    <row r="182" spans="1:2" s="3" customFormat="1" x14ac:dyDescent="0.25">
      <c r="A182" s="1" t="str">
        <f>"667922"</f>
        <v>667922</v>
      </c>
      <c r="B182" s="2">
        <v>51</v>
      </c>
    </row>
    <row r="183" spans="1:2" s="3" customFormat="1" x14ac:dyDescent="0.25">
      <c r="A183" s="1" t="str">
        <f>"533043"</f>
        <v>533043</v>
      </c>
      <c r="B183" s="2">
        <v>54</v>
      </c>
    </row>
    <row r="184" spans="1:2" s="3" customFormat="1" x14ac:dyDescent="0.25">
      <c r="A184" s="1" t="str">
        <f>"558882"</f>
        <v>558882</v>
      </c>
      <c r="B184" s="2">
        <v>90</v>
      </c>
    </row>
    <row r="185" spans="1:2" s="3" customFormat="1" x14ac:dyDescent="0.25">
      <c r="A185" s="1" t="str">
        <f>"648268"</f>
        <v>648268</v>
      </c>
      <c r="B185" s="2">
        <v>93</v>
      </c>
    </row>
    <row r="186" spans="1:2" s="3" customFormat="1" x14ac:dyDescent="0.25">
      <c r="A186" s="1" t="str">
        <f>"536765"</f>
        <v>536765</v>
      </c>
      <c r="B186" s="2">
        <v>100</v>
      </c>
    </row>
    <row r="187" spans="1:2" s="3" customFormat="1" x14ac:dyDescent="0.25">
      <c r="A187" s="1" t="str">
        <f>"240417"</f>
        <v>240417</v>
      </c>
      <c r="B187" s="2">
        <v>25</v>
      </c>
    </row>
    <row r="188" spans="1:2" s="3" customFormat="1" x14ac:dyDescent="0.25">
      <c r="A188" s="1" t="str">
        <f>"593203"</f>
        <v>593203</v>
      </c>
      <c r="B188" s="2"/>
    </row>
    <row r="189" spans="1:2" s="3" customFormat="1" x14ac:dyDescent="0.25">
      <c r="A189" s="1" t="str">
        <f>"648271"</f>
        <v>648271</v>
      </c>
      <c r="B189" s="2"/>
    </row>
    <row r="190" spans="1:2" s="3" customFormat="1" x14ac:dyDescent="0.25">
      <c r="A190" s="1" t="str">
        <f>"648297"</f>
        <v>648297</v>
      </c>
      <c r="B190" s="2">
        <v>96</v>
      </c>
    </row>
    <row r="191" spans="1:2" s="3" customFormat="1" x14ac:dyDescent="0.25">
      <c r="A191" s="1" t="str">
        <f>"666334"</f>
        <v>666334</v>
      </c>
      <c r="B191" s="2">
        <v>86</v>
      </c>
    </row>
    <row r="192" spans="1:2" s="3" customFormat="1" x14ac:dyDescent="0.25">
      <c r="A192" s="1" t="str">
        <f>"650531"</f>
        <v>650531</v>
      </c>
      <c r="B192" s="2"/>
    </row>
    <row r="193" spans="1:2" s="3" customFormat="1" x14ac:dyDescent="0.25">
      <c r="A193" s="1" t="str">
        <f>"588276"</f>
        <v>588276</v>
      </c>
      <c r="B193" s="2"/>
    </row>
    <row r="194" spans="1:2" s="3" customFormat="1" x14ac:dyDescent="0.25">
      <c r="A194" s="1" t="str">
        <f>"536862"</f>
        <v>536862</v>
      </c>
      <c r="B194" s="2"/>
    </row>
    <row r="195" spans="1:2" s="3" customFormat="1" x14ac:dyDescent="0.25">
      <c r="A195" s="1" t="str">
        <f>"588331"</f>
        <v>588331</v>
      </c>
      <c r="B195" s="2">
        <v>65</v>
      </c>
    </row>
    <row r="196" spans="1:2" s="3" customFormat="1" x14ac:dyDescent="0.25">
      <c r="A196" s="1" t="str">
        <f>"652924"</f>
        <v>652924</v>
      </c>
      <c r="B196" s="2">
        <v>27</v>
      </c>
    </row>
    <row r="197" spans="1:2" s="3" customFormat="1" x14ac:dyDescent="0.25">
      <c r="A197" s="1" t="str">
        <f>"492346"</f>
        <v>492346</v>
      </c>
      <c r="B197" s="2">
        <v>91</v>
      </c>
    </row>
    <row r="198" spans="1:2" s="3" customFormat="1" x14ac:dyDescent="0.25">
      <c r="A198" s="1" t="str">
        <f>"536927"</f>
        <v>536927</v>
      </c>
      <c r="B198" s="2">
        <v>17</v>
      </c>
    </row>
    <row r="199" spans="1:2" s="3" customFormat="1" x14ac:dyDescent="0.25">
      <c r="A199" s="1" t="str">
        <f>"593290"</f>
        <v>593290</v>
      </c>
      <c r="B199" s="2"/>
    </row>
    <row r="200" spans="1:2" s="3" customFormat="1" x14ac:dyDescent="0.25">
      <c r="A200" s="1" t="str">
        <f>"596912"</f>
        <v>596912</v>
      </c>
      <c r="B200" s="2">
        <v>85</v>
      </c>
    </row>
    <row r="201" spans="1:2" s="3" customFormat="1" x14ac:dyDescent="0.25">
      <c r="A201" s="1" t="str">
        <f>"656373"</f>
        <v>656373</v>
      </c>
      <c r="B201" s="2">
        <v>107</v>
      </c>
    </row>
    <row r="202" spans="1:2" s="3" customFormat="1" x14ac:dyDescent="0.25">
      <c r="A202" s="1" t="str">
        <f>"552480"</f>
        <v>552480</v>
      </c>
      <c r="B202" s="2">
        <v>9</v>
      </c>
    </row>
    <row r="203" spans="1:2" s="3" customFormat="1" x14ac:dyDescent="0.25">
      <c r="A203" s="1" t="str">
        <f>"k90384"</f>
        <v>k90384</v>
      </c>
      <c r="B203" s="2"/>
    </row>
    <row r="204" spans="1:2" s="3" customFormat="1" x14ac:dyDescent="0.25">
      <c r="A204" s="1" t="str">
        <f>"596941"</f>
        <v>596941</v>
      </c>
      <c r="B204" s="2">
        <v>82</v>
      </c>
    </row>
    <row r="205" spans="1:2" s="3" customFormat="1" x14ac:dyDescent="0.25">
      <c r="A205" s="1" t="str">
        <f>"665348"</f>
        <v>665348</v>
      </c>
      <c r="B205" s="2">
        <v>19</v>
      </c>
    </row>
    <row r="206" spans="1:2" s="3" customFormat="1" x14ac:dyDescent="0.25">
      <c r="A206" s="1" t="str">
        <f>"608402"</f>
        <v>608402</v>
      </c>
      <c r="B206" s="2">
        <v>109</v>
      </c>
    </row>
    <row r="207" spans="1:2" s="3" customFormat="1" x14ac:dyDescent="0.25">
      <c r="A207" s="1" t="str">
        <f>"596967"</f>
        <v>596967</v>
      </c>
      <c r="B207" s="2"/>
    </row>
    <row r="208" spans="1:2" s="3" customFormat="1" x14ac:dyDescent="0.25">
      <c r="A208" s="1" t="str">
        <f>"653059"</f>
        <v>653059</v>
      </c>
      <c r="B208" s="2">
        <v>102</v>
      </c>
    </row>
    <row r="209" spans="1:2" s="3" customFormat="1" x14ac:dyDescent="0.25">
      <c r="A209" s="1" t="str">
        <f>"682350"</f>
        <v>682350</v>
      </c>
      <c r="B209" s="2">
        <v>112</v>
      </c>
    </row>
    <row r="210" spans="1:2" s="3" customFormat="1" x14ac:dyDescent="0.25">
      <c r="A210" s="1" t="str">
        <f>"648420"</f>
        <v>648420</v>
      </c>
      <c r="B210" s="2">
        <v>103</v>
      </c>
    </row>
    <row r="211" spans="1:2" s="3" customFormat="1" x14ac:dyDescent="0.25">
      <c r="A211" s="1" t="str">
        <f>"756435"</f>
        <v>756435</v>
      </c>
      <c r="B211" s="2">
        <v>12</v>
      </c>
    </row>
    <row r="212" spans="1:2" s="3" customFormat="1" x14ac:dyDescent="0.25">
      <c r="A212" s="1" t="str">
        <f>"79500E"</f>
        <v>79500E</v>
      </c>
      <c r="B212" s="2">
        <v>94</v>
      </c>
    </row>
    <row r="213" spans="1:2" s="3" customFormat="1" x14ac:dyDescent="0.25">
      <c r="A213" s="1" t="str">
        <f>"550000"</f>
        <v>550000</v>
      </c>
      <c r="B213" s="2">
        <v>101</v>
      </c>
    </row>
    <row r="214" spans="1:2" s="3" customFormat="1" x14ac:dyDescent="0.25">
      <c r="A214" s="1" t="str">
        <f>"537052"</f>
        <v>537052</v>
      </c>
      <c r="B214" s="2">
        <v>77</v>
      </c>
    </row>
    <row r="215" spans="1:2" s="3" customFormat="1" x14ac:dyDescent="0.25">
      <c r="A215" s="1" t="str">
        <f>"653091"</f>
        <v>653091</v>
      </c>
      <c r="B215" s="2">
        <v>112</v>
      </c>
    </row>
    <row r="216" spans="1:2" s="3" customFormat="1" x14ac:dyDescent="0.25">
      <c r="A216" s="1" t="str">
        <f>"588658"</f>
        <v>588658</v>
      </c>
      <c r="B216" s="2"/>
    </row>
    <row r="217" spans="1:2" s="3" customFormat="1" x14ac:dyDescent="0.25">
      <c r="A217" s="1" t="str">
        <f>"540861"</f>
        <v>540861</v>
      </c>
      <c r="B217" s="2">
        <v>73</v>
      </c>
    </row>
    <row r="218" spans="1:2" s="3" customFormat="1" x14ac:dyDescent="0.25">
      <c r="A218" s="1" t="str">
        <f>"593562"</f>
        <v>593562</v>
      </c>
      <c r="B218" s="2"/>
    </row>
    <row r="219" spans="1:2" s="3" customFormat="1" x14ac:dyDescent="0.25">
      <c r="A219" s="1" t="str">
        <f>"513869"</f>
        <v>513869</v>
      </c>
      <c r="B219" s="2">
        <v>101</v>
      </c>
    </row>
    <row r="220" spans="1:2" s="3" customFormat="1" x14ac:dyDescent="0.25">
      <c r="A220" s="1" t="str">
        <f>"489184"</f>
        <v>489184</v>
      </c>
      <c r="B220" s="2">
        <v>27</v>
      </c>
    </row>
    <row r="221" spans="1:2" s="3" customFormat="1" x14ac:dyDescent="0.25">
      <c r="A221" s="1" t="str">
        <f>"669519"</f>
        <v>669519</v>
      </c>
      <c r="B221" s="2">
        <v>8</v>
      </c>
    </row>
    <row r="222" spans="1:2" s="3" customFormat="1" x14ac:dyDescent="0.25">
      <c r="A222" s="1" t="str">
        <f>"648611"</f>
        <v>648611</v>
      </c>
      <c r="B222" s="2">
        <v>68</v>
      </c>
    </row>
    <row r="223" spans="1:2" s="3" customFormat="1" x14ac:dyDescent="0.25">
      <c r="A223" s="1" t="str">
        <f>"593672"</f>
        <v>593672</v>
      </c>
      <c r="B223" s="2">
        <v>9</v>
      </c>
    </row>
    <row r="224" spans="1:2" s="3" customFormat="1" x14ac:dyDescent="0.25">
      <c r="A224" s="1" t="str">
        <f>"646684"</f>
        <v>646684</v>
      </c>
      <c r="B224" s="2">
        <v>74</v>
      </c>
    </row>
    <row r="225" spans="1:2" s="3" customFormat="1" x14ac:dyDescent="0.25">
      <c r="A225" s="1" t="str">
        <f>"607296"</f>
        <v>607296</v>
      </c>
      <c r="B225" s="2">
        <v>111</v>
      </c>
    </row>
    <row r="226" spans="1:2" s="3" customFormat="1" x14ac:dyDescent="0.25">
      <c r="A226" s="1" t="str">
        <f>"709408"</f>
        <v>709408</v>
      </c>
      <c r="B226" s="2">
        <v>70</v>
      </c>
    </row>
    <row r="227" spans="1:2" s="3" customFormat="1" x14ac:dyDescent="0.25">
      <c r="A227" s="1" t="str">
        <f>"709479"</f>
        <v>709479</v>
      </c>
      <c r="B227" s="2">
        <v>3</v>
      </c>
    </row>
    <row r="228" spans="1:2" s="3" customFormat="1" x14ac:dyDescent="0.25">
      <c r="A228" s="1" t="str">
        <f>"593782"</f>
        <v>593782</v>
      </c>
      <c r="B228" s="2">
        <v>93</v>
      </c>
    </row>
    <row r="229" spans="1:2" s="3" customFormat="1" x14ac:dyDescent="0.25">
      <c r="A229" s="1" t="str">
        <f>"611473"</f>
        <v>611473</v>
      </c>
      <c r="B229" s="2">
        <v>102</v>
      </c>
    </row>
    <row r="230" spans="1:2" s="3" customFormat="1" x14ac:dyDescent="0.25">
      <c r="A230" s="1" t="str">
        <f>"423593"</f>
        <v>423593</v>
      </c>
      <c r="B230" s="2">
        <v>54</v>
      </c>
    </row>
    <row r="231" spans="1:2" s="3" customFormat="1" x14ac:dyDescent="0.25">
      <c r="A231" s="1" t="str">
        <f>"656674"</f>
        <v>656674</v>
      </c>
      <c r="B231" s="2"/>
    </row>
    <row r="232" spans="1:2" s="3" customFormat="1" x14ac:dyDescent="0.25">
      <c r="A232" s="1" t="str">
        <f>"668374"</f>
        <v>668374</v>
      </c>
      <c r="B232" s="2">
        <v>96</v>
      </c>
    </row>
    <row r="233" spans="1:2" s="3" customFormat="1" x14ac:dyDescent="0.25">
      <c r="A233" s="1" t="str">
        <f>"653295"</f>
        <v>653295</v>
      </c>
      <c r="B233" s="2">
        <v>33</v>
      </c>
    </row>
    <row r="234" spans="1:2" s="3" customFormat="1" x14ac:dyDescent="0.25">
      <c r="A234" s="1" t="str">
        <f>"589068"</f>
        <v>589068</v>
      </c>
      <c r="B234" s="2">
        <v>94</v>
      </c>
    </row>
    <row r="235" spans="1:2" s="3" customFormat="1" x14ac:dyDescent="0.25">
      <c r="A235" s="1" t="str">
        <f>"648776"</f>
        <v>648776</v>
      </c>
      <c r="B235" s="2">
        <v>106</v>
      </c>
    </row>
    <row r="236" spans="1:2" s="3" customFormat="1" x14ac:dyDescent="0.25">
      <c r="A236" s="1" t="str">
        <f>"609427"</f>
        <v>609427</v>
      </c>
      <c r="B236" s="2">
        <v>95</v>
      </c>
    </row>
    <row r="237" spans="1:2" s="3" customFormat="1" x14ac:dyDescent="0.25">
      <c r="A237" s="1" t="str">
        <f>"607225"</f>
        <v>607225</v>
      </c>
      <c r="B237" s="2">
        <v>82</v>
      </c>
    </row>
    <row r="238" spans="1:2" s="3" customFormat="1" x14ac:dyDescent="0.25">
      <c r="A238" s="1" t="str">
        <f>"589178"</f>
        <v>589178</v>
      </c>
      <c r="B238" s="2">
        <v>11</v>
      </c>
    </row>
    <row r="239" spans="1:2" s="3" customFormat="1" x14ac:dyDescent="0.25">
      <c r="A239" s="1" t="str">
        <f>"537337"</f>
        <v>537337</v>
      </c>
      <c r="B239" s="2">
        <v>34</v>
      </c>
    </row>
    <row r="240" spans="1:2" s="3" customFormat="1" x14ac:dyDescent="0.25">
      <c r="A240" s="1" t="str">
        <f>"443573"</f>
        <v>443573</v>
      </c>
      <c r="B240" s="2">
        <v>11</v>
      </c>
    </row>
    <row r="241" spans="1:2" s="3" customFormat="1" x14ac:dyDescent="0.25">
      <c r="A241" s="1" t="str">
        <f>"732828"</f>
        <v>732828</v>
      </c>
      <c r="B241" s="2">
        <v>18</v>
      </c>
    </row>
    <row r="242" spans="1:2" s="3" customFormat="1" x14ac:dyDescent="0.25">
      <c r="A242" s="1">
        <v>653389</v>
      </c>
      <c r="B242" s="2">
        <v>93</v>
      </c>
    </row>
    <row r="243" spans="1:2" s="3" customFormat="1" x14ac:dyDescent="0.25">
      <c r="A243" s="1" t="str">
        <f>"589194"</f>
        <v>589194</v>
      </c>
      <c r="B243" s="2">
        <v>48</v>
      </c>
    </row>
    <row r="244" spans="1:2" s="3" customFormat="1" x14ac:dyDescent="0.25">
      <c r="A244" s="1" t="str">
        <f>"589259"</f>
        <v>589259</v>
      </c>
      <c r="B244" s="2">
        <v>17</v>
      </c>
    </row>
    <row r="245" spans="1:2" s="3" customFormat="1" x14ac:dyDescent="0.25">
      <c r="A245" s="1" t="str">
        <f>"537421"</f>
        <v>537421</v>
      </c>
      <c r="B245" s="2"/>
    </row>
    <row r="246" spans="1:2" s="3" customFormat="1" x14ac:dyDescent="0.25">
      <c r="A246" s="1" t="str">
        <f>"597348"</f>
        <v>597348</v>
      </c>
      <c r="B246" s="2">
        <v>39</v>
      </c>
    </row>
    <row r="247" spans="1:2" s="3" customFormat="1" x14ac:dyDescent="0.25">
      <c r="A247" s="1" t="str">
        <f>"541019"</f>
        <v>541019</v>
      </c>
      <c r="B247" s="2"/>
    </row>
    <row r="248" spans="1:2" s="3" customFormat="1" x14ac:dyDescent="0.25">
      <c r="A248" s="1" t="str">
        <f>"653444"</f>
        <v>653444</v>
      </c>
      <c r="B248" s="2">
        <v>92</v>
      </c>
    </row>
    <row r="249" spans="1:2" s="3" customFormat="1" x14ac:dyDescent="0.25">
      <c r="A249" s="1" t="str">
        <f>"388146"</f>
        <v>388146</v>
      </c>
      <c r="B249" s="2">
        <v>25</v>
      </c>
    </row>
    <row r="250" spans="1:2" s="3" customFormat="1" x14ac:dyDescent="0.25">
      <c r="A250" s="1" t="str">
        <f>"729394"</f>
        <v>729394</v>
      </c>
      <c r="B250" s="2"/>
    </row>
    <row r="251" spans="1:2" s="3" customFormat="1" x14ac:dyDescent="0.25">
      <c r="A251" s="1" t="str">
        <f>"589411"</f>
        <v>589411</v>
      </c>
      <c r="B251" s="2">
        <v>112</v>
      </c>
    </row>
    <row r="252" spans="1:2" s="3" customFormat="1" x14ac:dyDescent="0.25">
      <c r="A252" s="1" t="str">
        <f>"484105"</f>
        <v>484105</v>
      </c>
      <c r="B252" s="2"/>
    </row>
    <row r="253" spans="1:2" s="3" customFormat="1" x14ac:dyDescent="0.25">
      <c r="A253" s="1" t="str">
        <f>"650764"</f>
        <v>650764</v>
      </c>
      <c r="B253" s="2">
        <v>23</v>
      </c>
    </row>
    <row r="254" spans="1:2" s="3" customFormat="1" x14ac:dyDescent="0.25">
      <c r="A254" s="1" t="str">
        <f>"648941"</f>
        <v>648941</v>
      </c>
      <c r="B254" s="2">
        <v>11</v>
      </c>
    </row>
    <row r="255" spans="1:2" s="3" customFormat="1" x14ac:dyDescent="0.25">
      <c r="A255" s="1" t="str">
        <f>"550437"</f>
        <v>550437</v>
      </c>
      <c r="B255" s="2">
        <v>23</v>
      </c>
    </row>
    <row r="256" spans="1:2" s="3" customFormat="1" x14ac:dyDescent="0.25">
      <c r="A256" s="1" t="str">
        <f>"650777"</f>
        <v>650777</v>
      </c>
      <c r="B256" s="2">
        <v>92</v>
      </c>
    </row>
    <row r="257" spans="1:2" s="3" customFormat="1" x14ac:dyDescent="0.25">
      <c r="A257" s="1" t="str">
        <f>"433800"</f>
        <v>433800</v>
      </c>
      <c r="B257" s="2"/>
    </row>
    <row r="258" spans="1:2" s="3" customFormat="1" x14ac:dyDescent="0.25">
      <c r="A258" s="1" t="str">
        <f>"589563"</f>
        <v>589563</v>
      </c>
      <c r="B258" s="2"/>
    </row>
    <row r="259" spans="1:2" s="3" customFormat="1" x14ac:dyDescent="0.25">
      <c r="A259" s="1" t="str">
        <f>"650832"</f>
        <v>650832</v>
      </c>
      <c r="B259" s="2">
        <v>83</v>
      </c>
    </row>
    <row r="260" spans="1:2" s="3" customFormat="1" x14ac:dyDescent="0.25">
      <c r="A260" s="1" t="str">
        <f>"650845"</f>
        <v>650845</v>
      </c>
      <c r="B260" s="2"/>
    </row>
    <row r="261" spans="1:2" s="3" customFormat="1" x14ac:dyDescent="0.25">
      <c r="A261" s="1" t="str">
        <f>"650858"</f>
        <v>650858</v>
      </c>
      <c r="B261" s="2">
        <v>37</v>
      </c>
    </row>
    <row r="262" spans="1:2" s="3" customFormat="1" x14ac:dyDescent="0.25">
      <c r="A262" s="1" t="str">
        <f>"710028"</f>
        <v>710028</v>
      </c>
      <c r="B262" s="2">
        <v>111</v>
      </c>
    </row>
    <row r="263" spans="1:2" s="3" customFormat="1" x14ac:dyDescent="0.25">
      <c r="A263" s="1" t="str">
        <f>"594163"</f>
        <v>594163</v>
      </c>
      <c r="B263" s="2">
        <v>96</v>
      </c>
    </row>
    <row r="264" spans="1:2" s="3" customFormat="1" x14ac:dyDescent="0.25">
      <c r="A264" s="1" t="str">
        <f>"656988"</f>
        <v>656988</v>
      </c>
      <c r="B264" s="2">
        <v>104</v>
      </c>
    </row>
    <row r="265" spans="1:2" s="3" customFormat="1" x14ac:dyDescent="0.25">
      <c r="A265" s="1" t="str">
        <f>"494234"</f>
        <v>494234</v>
      </c>
      <c r="B265" s="2">
        <v>87</v>
      </c>
    </row>
    <row r="266" spans="1:2" s="3" customFormat="1" x14ac:dyDescent="0.25">
      <c r="A266" s="1" t="str">
        <f>"431721"</f>
        <v>431721</v>
      </c>
      <c r="B266" s="2">
        <v>112</v>
      </c>
    </row>
    <row r="267" spans="1:2" s="3" customFormat="1" x14ac:dyDescent="0.25">
      <c r="A267" s="1" t="str">
        <f>"597513"</f>
        <v>597513</v>
      </c>
      <c r="B267" s="2"/>
    </row>
    <row r="268" spans="1:2" s="3" customFormat="1" x14ac:dyDescent="0.25">
      <c r="A268" s="1" t="str">
        <f>"594244"</f>
        <v>594244</v>
      </c>
      <c r="B268" s="2">
        <v>106</v>
      </c>
    </row>
    <row r="269" spans="1:2" s="3" customFormat="1" x14ac:dyDescent="0.25">
      <c r="A269" s="1" t="str">
        <f>"480950"</f>
        <v>480950</v>
      </c>
      <c r="B269" s="2">
        <v>77</v>
      </c>
    </row>
    <row r="270" spans="1:2" s="3" customFormat="1" x14ac:dyDescent="0.25">
      <c r="A270" s="1" t="str">
        <f>"589673"</f>
        <v>589673</v>
      </c>
      <c r="B270" s="2">
        <v>16</v>
      </c>
    </row>
    <row r="271" spans="1:2" s="3" customFormat="1" x14ac:dyDescent="0.25">
      <c r="A271" s="1" t="str">
        <f>"650900"</f>
        <v>650900</v>
      </c>
      <c r="B271" s="2">
        <v>85</v>
      </c>
    </row>
    <row r="272" spans="1:2" s="3" customFormat="1" x14ac:dyDescent="0.25">
      <c r="A272" s="1" t="str">
        <f>"642073"</f>
        <v>642073</v>
      </c>
      <c r="B272" s="2">
        <v>59</v>
      </c>
    </row>
    <row r="273" spans="1:2" s="3" customFormat="1" x14ac:dyDescent="0.25">
      <c r="A273" s="1" t="str">
        <f>"597571"</f>
        <v>597571</v>
      </c>
      <c r="B273" s="2">
        <v>69</v>
      </c>
    </row>
    <row r="274" spans="1:2" s="3" customFormat="1" x14ac:dyDescent="0.25">
      <c r="A274" s="1" t="str">
        <f>"492362"</f>
        <v>492362</v>
      </c>
      <c r="B274" s="2"/>
    </row>
    <row r="275" spans="1:2" s="3" customFormat="1" x14ac:dyDescent="0.25">
      <c r="A275" s="1" t="str">
        <f>"k23910"</f>
        <v>k23910</v>
      </c>
      <c r="B275" s="2">
        <v>14</v>
      </c>
    </row>
    <row r="276" spans="1:2" s="3" customFormat="1" x14ac:dyDescent="0.25">
      <c r="A276" s="1" t="str">
        <f>"433509"</f>
        <v>433509</v>
      </c>
      <c r="B276" s="2"/>
    </row>
    <row r="277" spans="1:2" s="3" customFormat="1" x14ac:dyDescent="0.25">
      <c r="A277" s="1" t="str">
        <f>"649076"</f>
        <v>649076</v>
      </c>
      <c r="B277" s="2">
        <v>71</v>
      </c>
    </row>
    <row r="278" spans="1:2" s="3" customFormat="1" x14ac:dyDescent="0.25">
      <c r="A278" s="1" t="str">
        <f>"732637"</f>
        <v>732637</v>
      </c>
      <c r="B278" s="2">
        <v>108</v>
      </c>
    </row>
    <row r="279" spans="1:2" s="3" customFormat="1" x14ac:dyDescent="0.25">
      <c r="A279" s="1" t="str">
        <f>"424026"</f>
        <v>424026</v>
      </c>
      <c r="B279" s="2"/>
    </row>
    <row r="280" spans="1:2" s="3" customFormat="1" x14ac:dyDescent="0.25">
      <c r="A280" s="1" t="str">
        <f>"657149"</f>
        <v>657149</v>
      </c>
      <c r="B280" s="2">
        <v>102</v>
      </c>
    </row>
    <row r="281" spans="1:2" s="3" customFormat="1" x14ac:dyDescent="0.25">
      <c r="A281" s="1" t="str">
        <f>"608499"</f>
        <v>608499</v>
      </c>
      <c r="B281" s="2">
        <v>99</v>
      </c>
    </row>
    <row r="282" spans="1:2" s="3" customFormat="1" x14ac:dyDescent="0.25">
      <c r="A282" s="1" t="str">
        <f>"604451"</f>
        <v>604451</v>
      </c>
      <c r="B282" s="2">
        <v>100</v>
      </c>
    </row>
    <row r="283" spans="1:2" s="3" customFormat="1" x14ac:dyDescent="0.25">
      <c r="A283" s="1" t="str">
        <f>"551986"</f>
        <v>551986</v>
      </c>
      <c r="B283" s="2">
        <v>56</v>
      </c>
    </row>
    <row r="284" spans="1:2" s="3" customFormat="1" x14ac:dyDescent="0.25">
      <c r="A284" s="1" t="str">
        <f>"594477"</f>
        <v>594477</v>
      </c>
      <c r="B284" s="2"/>
    </row>
    <row r="285" spans="1:2" s="3" customFormat="1" x14ac:dyDescent="0.25">
      <c r="A285" s="1" t="str">
        <f>"534181"</f>
        <v>534181</v>
      </c>
      <c r="B285" s="2">
        <v>28</v>
      </c>
    </row>
    <row r="286" spans="1:2" s="3" customFormat="1" x14ac:dyDescent="0.25">
      <c r="A286" s="1" t="str">
        <f>"549626"</f>
        <v>549626</v>
      </c>
      <c r="B286" s="2">
        <v>55</v>
      </c>
    </row>
    <row r="287" spans="1:2" s="3" customFormat="1" x14ac:dyDescent="0.25">
      <c r="A287" s="1" t="str">
        <f>"k94771"</f>
        <v>k94771</v>
      </c>
      <c r="B287" s="2">
        <v>39</v>
      </c>
    </row>
    <row r="288" spans="1:2" s="3" customFormat="1" x14ac:dyDescent="0.25">
      <c r="A288" s="1" t="str">
        <f>"537890"</f>
        <v>537890</v>
      </c>
      <c r="B288" s="2">
        <v>5</v>
      </c>
    </row>
    <row r="289" spans="1:2" s="3" customFormat="1" x14ac:dyDescent="0.25">
      <c r="A289" s="1" t="str">
        <f>"606129"</f>
        <v>606129</v>
      </c>
      <c r="B289" s="2">
        <v>71</v>
      </c>
    </row>
    <row r="290" spans="1:2" s="3" customFormat="1" x14ac:dyDescent="0.25">
      <c r="A290" s="1" t="str">
        <f>"653790"</f>
        <v>653790</v>
      </c>
      <c r="B290" s="2">
        <v>11</v>
      </c>
    </row>
    <row r="291" spans="1:2" s="3" customFormat="1" x14ac:dyDescent="0.25">
      <c r="A291" s="1" t="str">
        <f>"484477"</f>
        <v>484477</v>
      </c>
      <c r="B291" s="2">
        <v>16</v>
      </c>
    </row>
    <row r="292" spans="1:2" s="3" customFormat="1" x14ac:dyDescent="0.25">
      <c r="A292" s="1" t="str">
        <f>"594529"</f>
        <v>594529</v>
      </c>
      <c r="B292" s="2">
        <v>109</v>
      </c>
    </row>
    <row r="293" spans="1:2" s="3" customFormat="1" x14ac:dyDescent="0.25">
      <c r="A293" s="1" t="str">
        <f>"534259"</f>
        <v>534259</v>
      </c>
      <c r="B293" s="2">
        <v>101</v>
      </c>
    </row>
    <row r="294" spans="1:2" s="3" customFormat="1" x14ac:dyDescent="0.25">
      <c r="A294" s="1" t="str">
        <f>"537955"</f>
        <v>537955</v>
      </c>
      <c r="B294" s="2"/>
    </row>
    <row r="295" spans="1:2" s="3" customFormat="1" x14ac:dyDescent="0.25">
      <c r="A295" s="1" t="str">
        <f>"537971"</f>
        <v>537971</v>
      </c>
      <c r="B295" s="2">
        <v>11</v>
      </c>
    </row>
    <row r="296" spans="1:2" s="3" customFormat="1" x14ac:dyDescent="0.25">
      <c r="A296" s="1" t="str">
        <f>"489485"</f>
        <v>489485</v>
      </c>
      <c r="B296" s="2">
        <v>8</v>
      </c>
    </row>
    <row r="297" spans="1:2" s="3" customFormat="1" x14ac:dyDescent="0.25">
      <c r="A297" s="1" t="str">
        <f>"666648"</f>
        <v>666648</v>
      </c>
      <c r="B297" s="2">
        <v>46</v>
      </c>
    </row>
    <row r="298" spans="1:2" s="3" customFormat="1" x14ac:dyDescent="0.25">
      <c r="A298" s="1" t="str">
        <f>"484532"</f>
        <v>484532</v>
      </c>
      <c r="B298" s="2"/>
    </row>
    <row r="299" spans="1:2" s="3" customFormat="1" x14ac:dyDescent="0.25">
      <c r="A299" s="1" t="str">
        <f>"484545"</f>
        <v>484545</v>
      </c>
      <c r="B299" s="2"/>
    </row>
    <row r="300" spans="1:2" s="3" customFormat="1" x14ac:dyDescent="0.25">
      <c r="A300" s="1" t="str">
        <f>"651022"</f>
        <v>651022</v>
      </c>
      <c r="B300" s="2">
        <v>37</v>
      </c>
    </row>
    <row r="301" spans="1:2" s="3" customFormat="1" x14ac:dyDescent="0.25">
      <c r="A301" s="1" t="str">
        <f>"607018"</f>
        <v>607018</v>
      </c>
      <c r="B301" s="2">
        <v>52</v>
      </c>
    </row>
    <row r="302" spans="1:2" s="3" customFormat="1" x14ac:dyDescent="0.25">
      <c r="A302" s="1" t="str">
        <f>"607254"</f>
        <v>607254</v>
      </c>
      <c r="B302" s="2">
        <v>108</v>
      </c>
    </row>
    <row r="303" spans="1:2" s="3" customFormat="1" x14ac:dyDescent="0.25">
      <c r="A303" s="1" t="str">
        <f>"484561"</f>
        <v>484561</v>
      </c>
      <c r="B303" s="2">
        <v>11</v>
      </c>
    </row>
    <row r="304" spans="1:2" s="3" customFormat="1" x14ac:dyDescent="0.25">
      <c r="A304" s="1" t="str">
        <f>"649212"</f>
        <v>649212</v>
      </c>
      <c r="B304" s="2">
        <v>55</v>
      </c>
    </row>
    <row r="305" spans="1:2" s="3" customFormat="1" x14ac:dyDescent="0.25">
      <c r="A305" s="1" t="str">
        <f>"594655"</f>
        <v>594655</v>
      </c>
      <c r="B305" s="2"/>
    </row>
    <row r="306" spans="1:2" s="3" customFormat="1" x14ac:dyDescent="0.25">
      <c r="A306" s="1" t="str">
        <f>"651077"</f>
        <v>651077</v>
      </c>
      <c r="B306" s="2">
        <v>111</v>
      </c>
    </row>
    <row r="307" spans="1:2" s="3" customFormat="1" x14ac:dyDescent="0.25">
      <c r="A307" s="1" t="str">
        <f>"484642"</f>
        <v>484642</v>
      </c>
      <c r="B307" s="2"/>
    </row>
    <row r="308" spans="1:2" s="3" customFormat="1" x14ac:dyDescent="0.25">
      <c r="A308" s="1" t="str">
        <f>"534385"</f>
        <v>534385</v>
      </c>
      <c r="B308" s="2">
        <v>7</v>
      </c>
    </row>
    <row r="309" spans="1:2" s="3" customFormat="1" x14ac:dyDescent="0.25">
      <c r="A309" s="1" t="str">
        <f>"451361"</f>
        <v>451361</v>
      </c>
      <c r="B309" s="2"/>
    </row>
    <row r="310" spans="1:2" s="3" customFormat="1" x14ac:dyDescent="0.25">
      <c r="A310" s="1" t="str">
        <f>"617817"</f>
        <v>617817</v>
      </c>
      <c r="B310" s="2">
        <v>100</v>
      </c>
    </row>
    <row r="311" spans="1:2" s="3" customFormat="1" x14ac:dyDescent="0.25">
      <c r="A311" s="1" t="str">
        <f>"649364"</f>
        <v>649364</v>
      </c>
      <c r="B311" s="2">
        <v>52</v>
      </c>
    </row>
    <row r="312" spans="1:2" s="3" customFormat="1" x14ac:dyDescent="0.25">
      <c r="A312" s="1" t="str">
        <f>"597911"</f>
        <v>597911</v>
      </c>
      <c r="B312" s="2">
        <v>19</v>
      </c>
    </row>
    <row r="313" spans="1:2" s="3" customFormat="1" x14ac:dyDescent="0.25">
      <c r="A313" s="1" t="str">
        <f>"611431"</f>
        <v>611431</v>
      </c>
      <c r="B313" s="2">
        <v>108</v>
      </c>
    </row>
    <row r="314" spans="1:2" s="3" customFormat="1" x14ac:dyDescent="0.25">
      <c r="A314" s="1" t="str">
        <f>"753467"</f>
        <v>753467</v>
      </c>
      <c r="B314" s="2"/>
    </row>
    <row r="315" spans="1:2" s="3" customFormat="1" x14ac:dyDescent="0.25">
      <c r="A315" s="1" t="str">
        <f>"606187"</f>
        <v>606187</v>
      </c>
      <c r="B315" s="2">
        <v>78</v>
      </c>
    </row>
    <row r="316" spans="1:2" s="3" customFormat="1" x14ac:dyDescent="0.25">
      <c r="A316" s="1" t="str">
        <f>"494331"</f>
        <v>494331</v>
      </c>
      <c r="B316" s="2">
        <v>96</v>
      </c>
    </row>
    <row r="317" spans="1:2" s="3" customFormat="1" x14ac:dyDescent="0.25">
      <c r="A317" s="1" t="str">
        <f>"651158"</f>
        <v>651158</v>
      </c>
      <c r="B317" s="2"/>
    </row>
    <row r="318" spans="1:2" s="3" customFormat="1" x14ac:dyDescent="0.25">
      <c r="A318" s="1" t="str">
        <f>"603559"</f>
        <v>603559</v>
      </c>
      <c r="B318" s="2">
        <v>87</v>
      </c>
    </row>
    <row r="319" spans="1:2" s="3" customFormat="1" x14ac:dyDescent="0.25">
      <c r="A319" s="1" t="str">
        <f>"551494"</f>
        <v>551494</v>
      </c>
      <c r="B319" s="2">
        <v>112</v>
      </c>
    </row>
    <row r="320" spans="1:2" s="3" customFormat="1" x14ac:dyDescent="0.25">
      <c r="A320" s="1" t="str">
        <f>"594846"</f>
        <v>594846</v>
      </c>
      <c r="B320" s="2">
        <v>75</v>
      </c>
    </row>
    <row r="321" spans="1:2" s="3" customFormat="1" x14ac:dyDescent="0.25">
      <c r="A321" s="1" t="str">
        <f>"731162"</f>
        <v>731162</v>
      </c>
      <c r="B321" s="2"/>
    </row>
    <row r="322" spans="1:2" s="3" customFormat="1" x14ac:dyDescent="0.25">
      <c r="A322" s="1" t="str">
        <f>"649403"</f>
        <v>649403</v>
      </c>
      <c r="B322" s="2">
        <v>93</v>
      </c>
    </row>
    <row r="323" spans="1:2" s="3" customFormat="1" x14ac:dyDescent="0.25">
      <c r="A323" s="1" t="str">
        <f>"732925"</f>
        <v>732925</v>
      </c>
      <c r="B323" s="2">
        <v>83</v>
      </c>
    </row>
    <row r="324" spans="1:2" s="3" customFormat="1" x14ac:dyDescent="0.25">
      <c r="A324" s="1" t="str">
        <f>"515553"</f>
        <v>515553</v>
      </c>
      <c r="B324" s="2">
        <v>11</v>
      </c>
    </row>
    <row r="325" spans="1:2" s="3" customFormat="1" x14ac:dyDescent="0.25">
      <c r="A325" s="1" t="str">
        <f>"646749"</f>
        <v>646749</v>
      </c>
      <c r="B325" s="2"/>
    </row>
    <row r="326" spans="1:2" s="3" customFormat="1" x14ac:dyDescent="0.25">
      <c r="A326" s="1" t="str">
        <f>"384069"</f>
        <v>384069</v>
      </c>
      <c r="B326" s="2">
        <v>34</v>
      </c>
    </row>
    <row r="327" spans="1:2" s="3" customFormat="1" x14ac:dyDescent="0.25">
      <c r="A327" s="1" t="str">
        <f>"649445"</f>
        <v>649445</v>
      </c>
      <c r="B327" s="2">
        <v>97</v>
      </c>
    </row>
    <row r="328" spans="1:2" s="3" customFormat="1" x14ac:dyDescent="0.25">
      <c r="A328" s="1" t="str">
        <f>"657615"</f>
        <v>657615</v>
      </c>
      <c r="B328" s="2">
        <v>87</v>
      </c>
    </row>
    <row r="329" spans="1:2" s="3" customFormat="1" x14ac:dyDescent="0.25">
      <c r="A329" s="1" t="str">
        <f>"598033"</f>
        <v>598033</v>
      </c>
      <c r="B329" s="2">
        <v>66</v>
      </c>
    </row>
    <row r="330" spans="1:2" s="3" customFormat="1" x14ac:dyDescent="0.25">
      <c r="A330" s="1" t="str">
        <f>"651200"</f>
        <v>651200</v>
      </c>
      <c r="B330" s="2">
        <v>97</v>
      </c>
    </row>
    <row r="331" spans="1:2" s="3" customFormat="1" x14ac:dyDescent="0.25">
      <c r="A331" s="1" t="str">
        <f>"608088"</f>
        <v>608088</v>
      </c>
      <c r="B331" s="2">
        <v>104</v>
      </c>
    </row>
    <row r="332" spans="1:2" s="3" customFormat="1" x14ac:dyDescent="0.25">
      <c r="A332" s="1" t="str">
        <f>"433635"</f>
        <v>433635</v>
      </c>
      <c r="B332" s="2">
        <v>40</v>
      </c>
    </row>
    <row r="333" spans="1:2" s="3" customFormat="1" x14ac:dyDescent="0.25">
      <c r="A333" s="1" t="str">
        <f>"617930"</f>
        <v>617930</v>
      </c>
      <c r="B333" s="2">
        <v>83</v>
      </c>
    </row>
    <row r="334" spans="1:2" s="3" customFormat="1" x14ac:dyDescent="0.25">
      <c r="A334" s="1" t="str">
        <f>"311508"</f>
        <v>311508</v>
      </c>
      <c r="B334" s="2"/>
    </row>
    <row r="335" spans="1:2" s="3" customFormat="1" x14ac:dyDescent="0.25">
      <c r="A335" s="1" t="str">
        <f>"651239"</f>
        <v>651239</v>
      </c>
      <c r="B335" s="2">
        <v>100</v>
      </c>
    </row>
    <row r="336" spans="1:2" s="3" customFormat="1" x14ac:dyDescent="0.25">
      <c r="A336" s="1" t="str">
        <f>"541459"</f>
        <v>541459</v>
      </c>
      <c r="B336" s="2">
        <v>112</v>
      </c>
    </row>
    <row r="337" spans="1:2" s="3" customFormat="1" x14ac:dyDescent="0.25">
      <c r="A337" s="1" t="str">
        <f>"534631"</f>
        <v>534631</v>
      </c>
      <c r="B337" s="2"/>
    </row>
    <row r="338" spans="1:2" s="3" customFormat="1" x14ac:dyDescent="0.25">
      <c r="A338" s="1" t="str">
        <f>"603708"</f>
        <v>603708</v>
      </c>
      <c r="B338" s="2">
        <v>93</v>
      </c>
    </row>
    <row r="339" spans="1:2" s="3" customFormat="1" x14ac:dyDescent="0.25">
      <c r="A339" s="1" t="str">
        <f>"649539"</f>
        <v>649539</v>
      </c>
      <c r="B339" s="2">
        <v>103</v>
      </c>
    </row>
    <row r="340" spans="1:2" s="3" customFormat="1" x14ac:dyDescent="0.25">
      <c r="A340" s="1" t="str">
        <f>"657686"</f>
        <v>657686</v>
      </c>
      <c r="B340" s="2">
        <v>98</v>
      </c>
    </row>
    <row r="341" spans="1:2" s="3" customFormat="1" x14ac:dyDescent="0.25">
      <c r="A341" s="1" t="str">
        <f>"534754"</f>
        <v>534754</v>
      </c>
      <c r="B341" s="2">
        <v>9</v>
      </c>
    </row>
    <row r="342" spans="1:2" s="3" customFormat="1" x14ac:dyDescent="0.25">
      <c r="A342" s="1" t="str">
        <f>"534767"</f>
        <v>534767</v>
      </c>
      <c r="B342" s="2">
        <v>87</v>
      </c>
    </row>
    <row r="343" spans="1:2" s="3" customFormat="1" x14ac:dyDescent="0.25">
      <c r="A343" s="1" t="str">
        <f>"657741"</f>
        <v>657741</v>
      </c>
      <c r="B343" s="2">
        <v>68</v>
      </c>
    </row>
    <row r="344" spans="1:2" s="3" customFormat="1" x14ac:dyDescent="0.25">
      <c r="A344" s="1" t="str">
        <f>"649597"</f>
        <v>649597</v>
      </c>
      <c r="B344" s="2"/>
    </row>
    <row r="345" spans="1:2" s="3" customFormat="1" x14ac:dyDescent="0.25">
      <c r="A345" s="1" t="str">
        <f>"484969"</f>
        <v>484969</v>
      </c>
      <c r="B345" s="2"/>
    </row>
    <row r="346" spans="1:2" s="3" customFormat="1" x14ac:dyDescent="0.25">
      <c r="A346" s="1" t="str">
        <f>"649623"</f>
        <v>649623</v>
      </c>
      <c r="B346" s="2">
        <v>111</v>
      </c>
    </row>
    <row r="347" spans="1:2" s="3" customFormat="1" x14ac:dyDescent="0.25">
      <c r="A347" s="1" t="str">
        <f>"538475"</f>
        <v>538475</v>
      </c>
      <c r="B347" s="2">
        <v>89</v>
      </c>
    </row>
    <row r="348" spans="1:2" s="3" customFormat="1" x14ac:dyDescent="0.25">
      <c r="A348" s="1" t="str">
        <f>"607173"</f>
        <v>607173</v>
      </c>
      <c r="B348" s="2">
        <v>102</v>
      </c>
    </row>
    <row r="349" spans="1:2" s="3" customFormat="1" x14ac:dyDescent="0.25">
      <c r="A349" s="1" t="str">
        <f>"732802"</f>
        <v>732802</v>
      </c>
      <c r="B349" s="2">
        <v>107</v>
      </c>
    </row>
    <row r="350" spans="1:2" s="3" customFormat="1" x14ac:dyDescent="0.25">
      <c r="A350" s="1" t="str">
        <f>"485010"</f>
        <v>485010</v>
      </c>
      <c r="B350" s="2"/>
    </row>
    <row r="351" spans="1:2" s="3" customFormat="1" x14ac:dyDescent="0.25">
      <c r="A351" s="1" t="str">
        <f>"598224"</f>
        <v>598224</v>
      </c>
      <c r="B351" s="2">
        <v>98</v>
      </c>
    </row>
    <row r="352" spans="1:2" s="3" customFormat="1" x14ac:dyDescent="0.25">
      <c r="A352" s="1" t="str">
        <f>"590989"</f>
        <v>590989</v>
      </c>
      <c r="B352" s="2">
        <v>48</v>
      </c>
    </row>
    <row r="353" spans="1:2" s="3" customFormat="1" x14ac:dyDescent="0.25">
      <c r="A353" s="1" t="str">
        <f>"424550"</f>
        <v>424550</v>
      </c>
      <c r="B353" s="2">
        <v>88</v>
      </c>
    </row>
    <row r="354" spans="1:2" s="3" customFormat="1" x14ac:dyDescent="0.25">
      <c r="A354" s="1" t="str">
        <f>"646794"</f>
        <v>646794</v>
      </c>
      <c r="B354" s="2">
        <v>73</v>
      </c>
    </row>
    <row r="355" spans="1:2" s="3" customFormat="1" x14ac:dyDescent="0.25">
      <c r="A355" s="1" t="str">
        <f>"753726"</f>
        <v>753726</v>
      </c>
      <c r="B355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2019-03-08T07:48:31Z</dcterms:created>
  <dcterms:modified xsi:type="dcterms:W3CDTF">2019-04-23T18:24:43Z</dcterms:modified>
</cp:coreProperties>
</file>