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6"/>
  </bookViews>
  <sheets>
    <sheet name="Exam 1" sheetId="1" state="visible" r:id="rId2"/>
    <sheet name="Exam 2" sheetId="2" state="visible" r:id="rId3"/>
    <sheet name="Exam 3" sheetId="3" state="visible" r:id="rId4"/>
    <sheet name="Project" sheetId="4" state="visible" r:id="rId5"/>
    <sheet name="Exercises" sheetId="5" state="visible" r:id="rId6"/>
    <sheet name="Homework" sheetId="6" state="visible" r:id="rId7"/>
    <sheet name="Grades" sheetId="7" state="visible" r:id="rId8"/>
  </sheets>
  <definedNames>
    <definedName function="false" hidden="false" name="HTML_1" vbProcedure="false">'Exam 1'!$A$1:$C$2</definedName>
    <definedName function="false" hidden="false" name="HTML_2" vbProcedure="false">'Exam 1'!$A$3:$A$121</definedName>
    <definedName function="false" hidden="false" name="HTML_all" vbProcedure="false">'Exam 1'!$A$1:$C$121</definedName>
    <definedName function="false" hidden="false" name="HTML_tables" vbProcedure="false">'Exam 1'!$A$1:$A$1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<sst xmlns="http://schemas.openxmlformats.org/spreadsheetml/2006/main" count="69" uniqueCount="28">
  <si>
    <t xml:space="preserve">MS-E2112</t>
  </si>
  <si>
    <t xml:space="preserve">Exam 1</t>
  </si>
  <si>
    <t xml:space="preserve">studentID</t>
  </si>
  <si>
    <t xml:space="preserve">T1</t>
  </si>
  <si>
    <t xml:space="preserve">T2</t>
  </si>
  <si>
    <t xml:space="preserve">T3</t>
  </si>
  <si>
    <t xml:space="preserve">T4</t>
  </si>
  <si>
    <t xml:space="preserve">T5 bonus</t>
  </si>
  <si>
    <t xml:space="preserve">Total</t>
  </si>
  <si>
    <t xml:space="preserve">Exam 2</t>
  </si>
  <si>
    <t xml:space="preserve">Exam 3</t>
  </si>
  <si>
    <t xml:space="preserve">Project</t>
  </si>
  <si>
    <t xml:space="preserve">Grade</t>
  </si>
  <si>
    <t xml:space="preserve">Exercises</t>
  </si>
  <si>
    <t xml:space="preserve">Session 1</t>
  </si>
  <si>
    <t xml:space="preserve">Session 2</t>
  </si>
  <si>
    <t xml:space="preserve">Session 3</t>
  </si>
  <si>
    <t xml:space="preserve">Session 4</t>
  </si>
  <si>
    <t xml:space="preserve">Session 5</t>
  </si>
  <si>
    <t xml:space="preserve">Session 6</t>
  </si>
  <si>
    <t xml:space="preserve">Session 7</t>
  </si>
  <si>
    <t xml:space="preserve">Session 8</t>
  </si>
  <si>
    <t xml:space="preserve">Session 9</t>
  </si>
  <si>
    <t xml:space="preserve">Session 10</t>
  </si>
  <si>
    <t xml:space="preserve">Grades</t>
  </si>
  <si>
    <t xml:space="preserve">Exam</t>
  </si>
  <si>
    <t xml:space="preserve">Homework</t>
  </si>
  <si>
    <t xml:space="preserve">Project sub.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</si>
</sst>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Times New Roman"/>
      <family val="1"/>
      <charset val="1"/>
    </font>
    <font>
      <sz val="10"/>
      <name val="Times New Roman"/>
      <family val="1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3B3B3"/>
        <bgColor rgb="FF969696"/>
      </patternFill>
    </fill>
    <fill>
      <patternFill patternType="solid">
        <fgColor rgb="FFE6E6E6"/>
        <bgColor rgb="FFFFFFFF"/>
      </patternFill>
    </fill>
    <fill>
      <patternFill patternType="solid">
        <fgColor rgb="FFFFFFFF"/>
        <bgColor rgb="FFE6E6E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double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3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3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37"/>
  <sheetViews>
    <sheetView windowProtection="false" showFormulas="false" showGridLines="true" showRowColHeaders="true" showZeros="true" rightToLeft="false" tabSelected="false" showOutlineSymbols="true" defaultGridColor="true" view="normal" topLeftCell="A80" colorId="64" zoomScale="150" zoomScaleNormal="150" zoomScalePageLayoutView="100" workbookViewId="0">
      <selection pane="topLeft" activeCell="B3" activeCellId="0" sqref="B3"/>
    </sheetView>
  </sheetViews>
  <sheetFormatPr defaultRowHeight="13.2"/>
  <cols>
    <col collapsed="false" hidden="false" max="2" min="1" style="1" width="10.9336734693878"/>
    <col collapsed="false" hidden="false" max="3" min="3" style="1" width="15.5255102040816"/>
    <col collapsed="false" hidden="false" max="8" min="4" style="1" width="10.9336734693878"/>
    <col collapsed="false" hidden="false" max="9" min="9" style="2" width="10.9336734693878"/>
    <col collapsed="false" hidden="false" max="1025" min="10" style="0" width="8.50510204081633"/>
  </cols>
  <sheetData>
    <row r="1" customFormat="false" ht="13.2" hidden="false" customHeight="false" outlineLevel="0" collapsed="false">
      <c r="A1" s="3" t="s">
        <v>0</v>
      </c>
      <c r="B1" s="3" t="s">
        <v>1</v>
      </c>
      <c r="C1" s="4"/>
      <c r="D1" s="0"/>
      <c r="E1" s="0"/>
      <c r="F1" s="0"/>
      <c r="G1" s="0"/>
      <c r="H1" s="0"/>
      <c r="I1" s="0"/>
    </row>
    <row r="2" customFormat="false" ht="13.2" hidden="false" customHeight="false" outlineLevel="0" collapsed="false">
      <c r="A2" s="4"/>
      <c r="B2" s="5"/>
      <c r="C2" s="0"/>
      <c r="D2" s="0"/>
      <c r="E2" s="0"/>
      <c r="F2" s="0"/>
      <c r="G2" s="0"/>
      <c r="H2" s="0"/>
      <c r="I2" s="0"/>
    </row>
    <row r="3" customFormat="false" ht="12.8" hidden="false" customHeight="false" outlineLevel="0" collapsed="false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0"/>
      <c r="I3" s="0"/>
    </row>
    <row r="4" customFormat="false" ht="12.8" hidden="false" customHeight="false" outlineLevel="0" collapsed="false">
      <c r="A4" s="9" t="str">
        <f aca="false">"424576"</f>
        <v>424576</v>
      </c>
      <c r="B4" s="1" t="n">
        <v>6</v>
      </c>
      <c r="C4" s="10" t="n">
        <v>6</v>
      </c>
      <c r="D4" s="1" t="n">
        <v>6</v>
      </c>
      <c r="E4" s="10" t="n">
        <v>6</v>
      </c>
      <c r="F4" s="1" t="n">
        <v>0</v>
      </c>
      <c r="G4" s="11" t="n">
        <f aca="false">SUM(B4:F4)</f>
        <v>24</v>
      </c>
      <c r="H4" s="0"/>
      <c r="I4" s="0"/>
    </row>
    <row r="5" customFormat="false" ht="12.8" hidden="false" customHeight="false" outlineLevel="0" collapsed="false">
      <c r="A5" s="9" t="str">
        <f aca="false">"523697"</f>
        <v>523697</v>
      </c>
      <c r="B5" s="0"/>
      <c r="C5" s="10"/>
      <c r="D5" s="0"/>
      <c r="E5" s="10"/>
      <c r="F5" s="0"/>
      <c r="G5" s="11" t="n">
        <f aca="false">SUM(B5:F5)</f>
        <v>0</v>
      </c>
      <c r="H5" s="0"/>
      <c r="I5" s="0"/>
    </row>
    <row r="6" customFormat="false" ht="12.8" hidden="false" customHeight="false" outlineLevel="0" collapsed="false">
      <c r="A6" s="9" t="str">
        <f aca="false">"523684"</f>
        <v>523684</v>
      </c>
      <c r="B6" s="0"/>
      <c r="C6" s="10"/>
      <c r="D6" s="0"/>
      <c r="E6" s="10"/>
      <c r="F6" s="0"/>
      <c r="G6" s="11" t="n">
        <f aca="false">SUM(B6:F6)</f>
        <v>0</v>
      </c>
      <c r="H6" s="0"/>
      <c r="I6" s="0"/>
    </row>
    <row r="7" customFormat="false" ht="12.8" hidden="false" customHeight="false" outlineLevel="0" collapsed="false">
      <c r="A7" s="9" t="str">
        <f aca="false">"k79103"</f>
        <v>k79103</v>
      </c>
      <c r="B7" s="0"/>
      <c r="C7" s="10"/>
      <c r="D7" s="0"/>
      <c r="E7" s="10"/>
      <c r="F7" s="0"/>
      <c r="G7" s="11" t="n">
        <f aca="false">SUM(B7:F7)</f>
        <v>0</v>
      </c>
      <c r="H7" s="0"/>
      <c r="I7" s="0"/>
    </row>
    <row r="8" customFormat="false" ht="12.8" hidden="false" customHeight="false" outlineLevel="0" collapsed="false">
      <c r="A8" s="9" t="str">
        <f aca="false">"428446"</f>
        <v>428446</v>
      </c>
      <c r="B8" s="0"/>
      <c r="C8" s="10"/>
      <c r="D8" s="0"/>
      <c r="E8" s="10"/>
      <c r="F8" s="0"/>
      <c r="G8" s="11" t="n">
        <f aca="false">SUM(B8:F8)</f>
        <v>0</v>
      </c>
      <c r="H8" s="0"/>
      <c r="I8" s="0"/>
    </row>
    <row r="9" customFormat="false" ht="12.8" hidden="false" customHeight="false" outlineLevel="0" collapsed="false">
      <c r="A9" s="9" t="str">
        <f aca="false">"528498"</f>
        <v>528498</v>
      </c>
      <c r="B9" s="1" t="n">
        <v>1</v>
      </c>
      <c r="C9" s="10" t="n">
        <v>3</v>
      </c>
      <c r="D9" s="1" t="n">
        <v>0</v>
      </c>
      <c r="E9" s="10" t="n">
        <v>0</v>
      </c>
      <c r="F9" s="1" t="n">
        <v>0</v>
      </c>
      <c r="G9" s="11" t="n">
        <f aca="false">SUM(B9:F9)</f>
        <v>4</v>
      </c>
      <c r="H9" s="0"/>
      <c r="I9" s="0"/>
    </row>
    <row r="10" customFormat="false" ht="12.8" hidden="false" customHeight="false" outlineLevel="0" collapsed="false">
      <c r="A10" s="12" t="n">
        <v>596789</v>
      </c>
      <c r="B10" s="13"/>
      <c r="C10" s="14"/>
      <c r="D10" s="13"/>
      <c r="E10" s="14"/>
      <c r="F10" s="13"/>
      <c r="G10" s="15" t="n">
        <f aca="false">SUM(B10:F10)</f>
        <v>0</v>
      </c>
      <c r="H10" s="0"/>
      <c r="I10" s="0"/>
    </row>
    <row r="11" customFormat="false" ht="12.8" hidden="false" customHeight="false" outlineLevel="0" collapsed="false">
      <c r="A11" s="9" t="str">
        <f aca="false">"723675"</f>
        <v>723675</v>
      </c>
      <c r="B11" s="0"/>
      <c r="C11" s="10"/>
      <c r="D11" s="0"/>
      <c r="E11" s="10"/>
      <c r="F11" s="0"/>
      <c r="G11" s="11" t="n">
        <f aca="false">SUM(B11:F11)</f>
        <v>0</v>
      </c>
      <c r="H11" s="0"/>
      <c r="I11" s="0"/>
    </row>
    <row r="12" customFormat="false" ht="12.8" hidden="false" customHeight="false" outlineLevel="0" collapsed="false">
      <c r="A12" s="9" t="str">
        <f aca="false">"476456"</f>
        <v>476456</v>
      </c>
      <c r="B12" s="1" t="n">
        <v>4</v>
      </c>
      <c r="C12" s="10" t="n">
        <v>6</v>
      </c>
      <c r="D12" s="1" t="n">
        <v>6</v>
      </c>
      <c r="E12" s="10" t="n">
        <v>6</v>
      </c>
      <c r="F12" s="1" t="n">
        <v>2</v>
      </c>
      <c r="G12" s="11" t="n">
        <f aca="false">SUM(B12:F12)</f>
        <v>24</v>
      </c>
      <c r="H12" s="0"/>
      <c r="I12" s="0"/>
    </row>
    <row r="13" customFormat="false" ht="12.8" hidden="false" customHeight="false" outlineLevel="0" collapsed="false">
      <c r="A13" s="9" t="str">
        <f aca="false">"658245"</f>
        <v>658245</v>
      </c>
      <c r="B13" s="0"/>
      <c r="C13" s="10"/>
      <c r="D13" s="0"/>
      <c r="E13" s="10"/>
      <c r="F13" s="0"/>
      <c r="G13" s="11" t="n">
        <f aca="false">SUM(B13:F13)</f>
        <v>0</v>
      </c>
      <c r="H13" s="0"/>
      <c r="I13" s="0"/>
    </row>
    <row r="14" customFormat="false" ht="12.8" hidden="false" customHeight="false" outlineLevel="0" collapsed="false">
      <c r="A14" s="9" t="str">
        <f aca="false">"718114"</f>
        <v>718114</v>
      </c>
      <c r="B14" s="1" t="n">
        <v>0</v>
      </c>
      <c r="C14" s="10" t="n">
        <v>6</v>
      </c>
      <c r="D14" s="1" t="n">
        <v>5</v>
      </c>
      <c r="E14" s="10" t="n">
        <v>6</v>
      </c>
      <c r="F14" s="1" t="n">
        <v>2</v>
      </c>
      <c r="G14" s="11" t="n">
        <f aca="false">SUM(B14:F14)</f>
        <v>19</v>
      </c>
      <c r="H14" s="0"/>
      <c r="I14" s="0"/>
    </row>
    <row r="15" customFormat="false" ht="12.8" hidden="false" customHeight="false" outlineLevel="0" collapsed="false">
      <c r="A15" s="9" t="str">
        <f aca="false">"347488"</f>
        <v>347488</v>
      </c>
      <c r="B15" s="1" t="n">
        <v>5</v>
      </c>
      <c r="C15" s="10" t="n">
        <v>3</v>
      </c>
      <c r="D15" s="1" t="n">
        <v>6</v>
      </c>
      <c r="E15" s="10" t="n">
        <v>5</v>
      </c>
      <c r="F15" s="1" t="n">
        <v>0</v>
      </c>
      <c r="G15" s="11" t="n">
        <f aca="false">SUM(B15:F15)</f>
        <v>19</v>
      </c>
      <c r="H15" s="0"/>
      <c r="I15" s="0"/>
    </row>
    <row r="16" customFormat="false" ht="12.8" hidden="false" customHeight="false" outlineLevel="0" collapsed="false">
      <c r="A16" s="9" t="str">
        <f aca="false">"528618"</f>
        <v>528618</v>
      </c>
      <c r="B16" s="0"/>
      <c r="C16" s="10"/>
      <c r="D16" s="0"/>
      <c r="E16" s="10"/>
      <c r="F16" s="0"/>
      <c r="G16" s="11" t="n">
        <f aca="false">SUM(B16:F16)</f>
        <v>0</v>
      </c>
      <c r="H16" s="0"/>
      <c r="I16" s="0"/>
    </row>
    <row r="17" customFormat="false" ht="12.8" hidden="false" customHeight="false" outlineLevel="0" collapsed="false">
      <c r="A17" s="9" t="str">
        <f aca="false">"290247"</f>
        <v>290247</v>
      </c>
      <c r="B17" s="1" t="n">
        <v>6</v>
      </c>
      <c r="C17" s="10" t="n">
        <v>6</v>
      </c>
      <c r="D17" s="1" t="n">
        <v>6</v>
      </c>
      <c r="E17" s="10" t="n">
        <v>6</v>
      </c>
      <c r="F17" s="1" t="n">
        <v>2</v>
      </c>
      <c r="G17" s="11" t="n">
        <f aca="false">SUM(B17:F17)</f>
        <v>26</v>
      </c>
      <c r="H17" s="0"/>
      <c r="I17" s="0"/>
    </row>
    <row r="18" customFormat="false" ht="12.8" hidden="false" customHeight="false" outlineLevel="0" collapsed="false">
      <c r="A18" s="9" t="str">
        <f aca="false">"595858"</f>
        <v>595858</v>
      </c>
      <c r="B18" s="1" t="n">
        <v>4</v>
      </c>
      <c r="C18" s="10" t="n">
        <v>2</v>
      </c>
      <c r="D18" s="1" t="n">
        <v>0</v>
      </c>
      <c r="E18" s="10" t="n">
        <v>3</v>
      </c>
      <c r="F18" s="1" t="n">
        <v>2</v>
      </c>
      <c r="G18" s="11" t="n">
        <f aca="false">SUM(B18:F18)</f>
        <v>11</v>
      </c>
      <c r="H18" s="0"/>
      <c r="I18" s="0"/>
    </row>
    <row r="19" customFormat="false" ht="12.8" hidden="false" customHeight="false" outlineLevel="0" collapsed="false">
      <c r="A19" s="9" t="str">
        <f aca="false">"482068"</f>
        <v>482068</v>
      </c>
      <c r="B19" s="0"/>
      <c r="C19" s="10"/>
      <c r="D19" s="0"/>
      <c r="E19" s="10"/>
      <c r="F19" s="0"/>
      <c r="G19" s="11" t="n">
        <f aca="false">SUM(B19:F19)</f>
        <v>0</v>
      </c>
      <c r="H19" s="0"/>
      <c r="I19" s="0"/>
    </row>
    <row r="20" customFormat="false" ht="12.8" hidden="false" customHeight="false" outlineLevel="0" collapsed="false">
      <c r="A20" s="9" t="str">
        <f aca="false">"508816"</f>
        <v>508816</v>
      </c>
      <c r="B20" s="0"/>
      <c r="C20" s="10"/>
      <c r="D20" s="0"/>
      <c r="E20" s="10"/>
      <c r="F20" s="0"/>
      <c r="G20" s="11" t="n">
        <f aca="false">SUM(B20:F20)</f>
        <v>0</v>
      </c>
      <c r="H20" s="0"/>
      <c r="I20" s="0"/>
    </row>
    <row r="21" customFormat="false" ht="12.8" hidden="false" customHeight="false" outlineLevel="0" collapsed="false">
      <c r="A21" s="9" t="str">
        <f aca="false">"591881"</f>
        <v>591881</v>
      </c>
      <c r="B21" s="1" t="n">
        <v>4</v>
      </c>
      <c r="C21" s="10" t="n">
        <v>6</v>
      </c>
      <c r="D21" s="1" t="n">
        <v>6</v>
      </c>
      <c r="E21" s="10" t="n">
        <v>6</v>
      </c>
      <c r="F21" s="1" t="n">
        <v>2</v>
      </c>
      <c r="G21" s="11" t="n">
        <f aca="false">SUM(B21:F21)</f>
        <v>24</v>
      </c>
      <c r="H21" s="0"/>
      <c r="I21" s="0"/>
    </row>
    <row r="22" customFormat="false" ht="12.8" hidden="false" customHeight="false" outlineLevel="0" collapsed="false">
      <c r="A22" s="9" t="str">
        <f aca="false">"479000"</f>
        <v>479000</v>
      </c>
      <c r="B22" s="0"/>
      <c r="C22" s="10"/>
      <c r="D22" s="0"/>
      <c r="E22" s="10"/>
      <c r="F22" s="0"/>
      <c r="G22" s="11" t="n">
        <f aca="false">SUM(B22:F22)</f>
        <v>0</v>
      </c>
      <c r="H22" s="0"/>
      <c r="I22" s="0"/>
    </row>
    <row r="23" customFormat="false" ht="12.8" hidden="false" customHeight="false" outlineLevel="0" collapsed="false">
      <c r="A23" s="9" t="str">
        <f aca="false">"353207"</f>
        <v>353207</v>
      </c>
      <c r="B23" s="0"/>
      <c r="C23" s="10"/>
      <c r="D23" s="0"/>
      <c r="E23" s="10"/>
      <c r="F23" s="0"/>
      <c r="G23" s="11" t="n">
        <f aca="false">SUM(B23:F23)</f>
        <v>0</v>
      </c>
      <c r="H23" s="0"/>
      <c r="I23" s="0"/>
    </row>
    <row r="24" customFormat="false" ht="12.8" hidden="false" customHeight="false" outlineLevel="0" collapsed="false">
      <c r="A24" s="9" t="str">
        <f aca="false">"525284"</f>
        <v>525284</v>
      </c>
      <c r="B24" s="1" t="n">
        <v>5</v>
      </c>
      <c r="C24" s="10" t="n">
        <v>6</v>
      </c>
      <c r="D24" s="1" t="n">
        <v>6</v>
      </c>
      <c r="E24" s="10" t="n">
        <v>0</v>
      </c>
      <c r="F24" s="1" t="n">
        <v>2</v>
      </c>
      <c r="G24" s="11" t="n">
        <f aca="false">SUM(B24:F24)</f>
        <v>19</v>
      </c>
      <c r="H24" s="0"/>
      <c r="I24" s="0"/>
    </row>
    <row r="25" customFormat="false" ht="12.8" hidden="false" customHeight="false" outlineLevel="0" collapsed="false">
      <c r="A25" s="9" t="str">
        <f aca="false">"482136"</f>
        <v>482136</v>
      </c>
      <c r="B25" s="1" t="n">
        <v>6</v>
      </c>
      <c r="C25" s="10" t="n">
        <v>6</v>
      </c>
      <c r="D25" s="1" t="n">
        <v>5</v>
      </c>
      <c r="E25" s="10" t="n">
        <v>5</v>
      </c>
      <c r="F25" s="1" t="n">
        <v>2</v>
      </c>
      <c r="G25" s="11" t="n">
        <f aca="false">SUM(B25:F25)</f>
        <v>24</v>
      </c>
      <c r="H25" s="0"/>
      <c r="I25" s="0"/>
    </row>
    <row r="26" customFormat="false" ht="12.8" hidden="false" customHeight="false" outlineLevel="0" collapsed="false">
      <c r="A26" s="9" t="str">
        <f aca="false">"348005"</f>
        <v>348005</v>
      </c>
      <c r="B26" s="0"/>
      <c r="C26" s="10"/>
      <c r="D26" s="0"/>
      <c r="E26" s="10"/>
      <c r="F26" s="0"/>
      <c r="G26" s="11" t="n">
        <f aca="false">SUM(B26:F26)</f>
        <v>0</v>
      </c>
      <c r="H26" s="0"/>
      <c r="I26" s="0"/>
    </row>
    <row r="27" customFormat="false" ht="12.8" hidden="false" customHeight="false" outlineLevel="0" collapsed="false">
      <c r="A27" s="9" t="str">
        <f aca="false">"84581P"</f>
        <v>84581P</v>
      </c>
      <c r="B27" s="1" t="n">
        <v>6</v>
      </c>
      <c r="C27" s="10" t="n">
        <v>6</v>
      </c>
      <c r="D27" s="1" t="n">
        <v>6</v>
      </c>
      <c r="E27" s="10" t="n">
        <v>6</v>
      </c>
      <c r="F27" s="1" t="n">
        <v>0</v>
      </c>
      <c r="G27" s="11" t="n">
        <f aca="false">SUM(B27:F27)</f>
        <v>24</v>
      </c>
      <c r="H27" s="0"/>
      <c r="I27" s="0"/>
    </row>
    <row r="28" customFormat="false" ht="12.8" hidden="false" customHeight="false" outlineLevel="0" collapsed="false">
      <c r="A28" s="9" t="str">
        <f aca="false">"473640"</f>
        <v>473640</v>
      </c>
      <c r="B28" s="0"/>
      <c r="C28" s="10"/>
      <c r="D28" s="0"/>
      <c r="E28" s="10"/>
      <c r="F28" s="0"/>
      <c r="G28" s="11" t="n">
        <f aca="false">SUM(B28:F28)</f>
        <v>0</v>
      </c>
      <c r="H28" s="0"/>
      <c r="I28" s="0"/>
    </row>
    <row r="29" customFormat="false" ht="12.8" hidden="false" customHeight="false" outlineLevel="0" collapsed="false">
      <c r="A29" s="9" t="str">
        <f aca="false">"540133"</f>
        <v>540133</v>
      </c>
      <c r="B29" s="1" t="n">
        <v>5</v>
      </c>
      <c r="C29" s="10" t="n">
        <v>6</v>
      </c>
      <c r="D29" s="1" t="n">
        <v>2</v>
      </c>
      <c r="E29" s="10" t="n">
        <v>6</v>
      </c>
      <c r="F29" s="1" t="n">
        <v>2</v>
      </c>
      <c r="G29" s="11" t="n">
        <f aca="false">SUM(B29:F29)</f>
        <v>21</v>
      </c>
      <c r="H29" s="0"/>
      <c r="I29" s="0"/>
    </row>
    <row r="30" customFormat="false" ht="12.8" hidden="false" customHeight="false" outlineLevel="0" collapsed="false">
      <c r="A30" s="9" t="str">
        <f aca="false">"51620U"</f>
        <v>51620U</v>
      </c>
      <c r="B30" s="0"/>
      <c r="C30" s="10"/>
      <c r="D30" s="0"/>
      <c r="E30" s="10"/>
      <c r="F30" s="0"/>
      <c r="G30" s="11" t="n">
        <f aca="false">SUM(B30:F30)</f>
        <v>0</v>
      </c>
      <c r="H30" s="0"/>
      <c r="I30" s="0"/>
    </row>
    <row r="31" customFormat="false" ht="12.8" hidden="false" customHeight="false" outlineLevel="0" collapsed="false">
      <c r="A31" s="9" t="str">
        <f aca="false">"348335"</f>
        <v>348335</v>
      </c>
      <c r="B31" s="1" t="n">
        <v>3</v>
      </c>
      <c r="C31" s="10" t="n">
        <v>6</v>
      </c>
      <c r="D31" s="1" t="n">
        <v>6</v>
      </c>
      <c r="E31" s="10" t="n">
        <v>2</v>
      </c>
      <c r="F31" s="1" t="n">
        <v>0</v>
      </c>
      <c r="G31" s="11" t="n">
        <f aca="false">SUM(B31:F31)</f>
        <v>17</v>
      </c>
      <c r="H31" s="0"/>
      <c r="I31" s="0"/>
    </row>
    <row r="32" customFormat="false" ht="12.8" hidden="false" customHeight="false" outlineLevel="0" collapsed="false">
      <c r="A32" s="9" t="str">
        <f aca="false">"586210"</f>
        <v>586210</v>
      </c>
      <c r="B32" s="1" t="n">
        <v>6</v>
      </c>
      <c r="C32" s="10" t="n">
        <v>6</v>
      </c>
      <c r="D32" s="1" t="n">
        <v>6</v>
      </c>
      <c r="E32" s="10" t="n">
        <v>6</v>
      </c>
      <c r="F32" s="1" t="n">
        <v>2</v>
      </c>
      <c r="G32" s="11" t="n">
        <f aca="false">SUM(B32:F32)</f>
        <v>26</v>
      </c>
      <c r="H32" s="0"/>
      <c r="I32" s="0"/>
    </row>
    <row r="33" customFormat="false" ht="12.8" hidden="false" customHeight="false" outlineLevel="0" collapsed="false">
      <c r="A33" s="9" t="str">
        <f aca="false">"528883"</f>
        <v>528883</v>
      </c>
      <c r="B33" s="0"/>
      <c r="C33" s="10"/>
      <c r="D33" s="0"/>
      <c r="E33" s="10"/>
      <c r="F33" s="0"/>
      <c r="G33" s="11" t="n">
        <f aca="false">SUM(B33:F33)</f>
        <v>0</v>
      </c>
      <c r="H33" s="0"/>
      <c r="I33" s="0"/>
    </row>
    <row r="34" customFormat="false" ht="12.8" hidden="false" customHeight="false" outlineLevel="0" collapsed="false">
      <c r="A34" s="9" t="str">
        <f aca="false">"47130M"</f>
        <v>47130M</v>
      </c>
      <c r="B34" s="1" t="n">
        <v>6</v>
      </c>
      <c r="C34" s="10" t="n">
        <v>4</v>
      </c>
      <c r="D34" s="1" t="n">
        <v>6</v>
      </c>
      <c r="E34" s="10" t="n">
        <v>6</v>
      </c>
      <c r="F34" s="1" t="n">
        <v>2</v>
      </c>
      <c r="G34" s="11" t="n">
        <f aca="false">SUM(B34:F34)</f>
        <v>24</v>
      </c>
      <c r="H34" s="0"/>
      <c r="I34" s="0"/>
    </row>
    <row r="35" customFormat="false" ht="12.8" hidden="false" customHeight="false" outlineLevel="0" collapsed="false">
      <c r="A35" s="12" t="n">
        <v>528935</v>
      </c>
      <c r="B35" s="13"/>
      <c r="C35" s="14"/>
      <c r="D35" s="13"/>
      <c r="E35" s="14"/>
      <c r="F35" s="13"/>
      <c r="G35" s="15" t="n">
        <f aca="false">SUM(B35:F35)</f>
        <v>0</v>
      </c>
      <c r="H35" s="0"/>
      <c r="I35" s="0"/>
    </row>
    <row r="36" customFormat="false" ht="12.8" hidden="false" customHeight="false" outlineLevel="0" collapsed="false">
      <c r="A36" s="9" t="str">
        <f aca="false">"476799"</f>
        <v>476799</v>
      </c>
      <c r="B36" s="1" t="n">
        <v>6</v>
      </c>
      <c r="C36" s="10" t="n">
        <v>3</v>
      </c>
      <c r="D36" s="1" t="n">
        <v>2</v>
      </c>
      <c r="E36" s="10" t="n">
        <v>5</v>
      </c>
      <c r="F36" s="1" t="n">
        <v>2</v>
      </c>
      <c r="G36" s="11" t="n">
        <f aca="false">SUM(B36:F36)</f>
        <v>18</v>
      </c>
      <c r="H36" s="0"/>
      <c r="I36" s="0"/>
    </row>
    <row r="37" customFormat="false" ht="12.8" hidden="false" customHeight="false" outlineLevel="0" collapsed="false">
      <c r="A37" s="9" t="str">
        <f aca="false">"355629"</f>
        <v>355629</v>
      </c>
      <c r="B37" s="0"/>
      <c r="C37" s="10"/>
      <c r="D37" s="0"/>
      <c r="E37" s="10"/>
      <c r="F37" s="0"/>
      <c r="G37" s="11" t="n">
        <f aca="false">SUM(B37:F37)</f>
        <v>0</v>
      </c>
      <c r="H37" s="0"/>
      <c r="I37" s="0"/>
    </row>
    <row r="38" customFormat="false" ht="12.8" hidden="false" customHeight="false" outlineLevel="0" collapsed="false">
      <c r="A38" s="9" t="str">
        <f aca="false">"223094"</f>
        <v>223094</v>
      </c>
      <c r="B38" s="1" t="n">
        <v>4</v>
      </c>
      <c r="C38" s="10" t="n">
        <v>6</v>
      </c>
      <c r="D38" s="1" t="n">
        <v>6</v>
      </c>
      <c r="E38" s="10" t="n">
        <v>6</v>
      </c>
      <c r="F38" s="1" t="n">
        <v>0</v>
      </c>
      <c r="G38" s="11" t="n">
        <f aca="false">SUM(B38:F38)</f>
        <v>22</v>
      </c>
      <c r="H38" s="0"/>
      <c r="I38" s="0"/>
    </row>
    <row r="39" customFormat="false" ht="12.8" hidden="false" customHeight="false" outlineLevel="0" collapsed="false">
      <c r="A39" s="12" t="n">
        <v>525608</v>
      </c>
      <c r="B39" s="13"/>
      <c r="C39" s="14"/>
      <c r="D39" s="13"/>
      <c r="E39" s="14"/>
      <c r="F39" s="13"/>
      <c r="G39" s="15" t="n">
        <f aca="false">SUM(B39:F39)</f>
        <v>0</v>
      </c>
      <c r="H39" s="0"/>
      <c r="I39" s="0"/>
    </row>
    <row r="40" customFormat="false" ht="12.8" hidden="false" customHeight="false" outlineLevel="0" collapsed="false">
      <c r="A40" s="9" t="str">
        <f aca="false">"608949"</f>
        <v>608949</v>
      </c>
      <c r="B40" s="0"/>
      <c r="C40" s="10"/>
      <c r="D40" s="0"/>
      <c r="E40" s="10"/>
      <c r="F40" s="0"/>
      <c r="G40" s="11" t="n">
        <f aca="false">SUM(B40:F40)</f>
        <v>0</v>
      </c>
      <c r="H40" s="0"/>
      <c r="I40" s="0"/>
    </row>
    <row r="41" customFormat="false" ht="12.8" hidden="false" customHeight="false" outlineLevel="0" collapsed="false">
      <c r="A41" s="9" t="str">
        <f aca="false">"556091"</f>
        <v>556091</v>
      </c>
      <c r="B41" s="0"/>
      <c r="C41" s="10"/>
      <c r="D41" s="0"/>
      <c r="E41" s="10"/>
      <c r="F41" s="0"/>
      <c r="G41" s="11" t="n">
        <f aca="false">SUM(B41:F41)</f>
        <v>0</v>
      </c>
      <c r="H41" s="0"/>
      <c r="I41" s="0"/>
    </row>
    <row r="42" customFormat="false" ht="12.8" hidden="false" customHeight="false" outlineLevel="0" collapsed="false">
      <c r="A42" s="9" t="str">
        <f aca="false">"425481"</f>
        <v>425481</v>
      </c>
      <c r="B42" s="1" t="n">
        <v>4</v>
      </c>
      <c r="C42" s="10" t="n">
        <v>3</v>
      </c>
      <c r="D42" s="1" t="n">
        <v>6</v>
      </c>
      <c r="E42" s="10" t="n">
        <v>0</v>
      </c>
      <c r="F42" s="1" t="n">
        <v>0</v>
      </c>
      <c r="G42" s="11" t="n">
        <f aca="false">SUM(B42:F42)</f>
        <v>13</v>
      </c>
      <c r="H42" s="0"/>
      <c r="I42" s="0"/>
    </row>
    <row r="43" customFormat="false" ht="12.8" hidden="false" customHeight="false" outlineLevel="0" collapsed="false">
      <c r="A43" s="9" t="str">
        <f aca="false">"525789"</f>
        <v>525789</v>
      </c>
      <c r="B43" s="0"/>
      <c r="C43" s="10"/>
      <c r="D43" s="0"/>
      <c r="E43" s="10"/>
      <c r="F43" s="0"/>
      <c r="G43" s="11" t="n">
        <f aca="false">SUM(B43:F43)</f>
        <v>0</v>
      </c>
      <c r="H43" s="0"/>
      <c r="I43" s="0"/>
    </row>
    <row r="44" customFormat="false" ht="12.8" hidden="false" customHeight="false" outlineLevel="0" collapsed="false">
      <c r="A44" s="9" t="str">
        <f aca="false">"425504"</f>
        <v>425504</v>
      </c>
      <c r="B44" s="1" t="n">
        <v>4</v>
      </c>
      <c r="C44" s="10" t="n">
        <v>6</v>
      </c>
      <c r="D44" s="1" t="n">
        <v>6</v>
      </c>
      <c r="E44" s="10" t="n">
        <v>2</v>
      </c>
      <c r="F44" s="1" t="n">
        <v>2</v>
      </c>
      <c r="G44" s="11" t="n">
        <f aca="false">SUM(B44:F44)</f>
        <v>20</v>
      </c>
      <c r="H44" s="0"/>
      <c r="I44" s="0"/>
    </row>
    <row r="45" customFormat="false" ht="12.8" hidden="false" customHeight="false" outlineLevel="0" collapsed="false">
      <c r="A45" s="9" t="str">
        <f aca="false">"476883"</f>
        <v>476883</v>
      </c>
      <c r="B45" s="1" t="n">
        <v>3</v>
      </c>
      <c r="C45" s="10" t="n">
        <v>6</v>
      </c>
      <c r="D45" s="1" t="n">
        <v>6</v>
      </c>
      <c r="E45" s="10" t="n">
        <v>6</v>
      </c>
      <c r="F45" s="1" t="n">
        <v>2</v>
      </c>
      <c r="G45" s="11" t="n">
        <f aca="false">SUM(B45:F45)</f>
        <v>23</v>
      </c>
      <c r="H45" s="0"/>
      <c r="I45" s="0"/>
    </row>
    <row r="46" customFormat="false" ht="12.8" hidden="false" customHeight="false" outlineLevel="0" collapsed="false">
      <c r="A46" s="9" t="str">
        <f aca="false">"529138"</f>
        <v>529138</v>
      </c>
      <c r="B46" s="0"/>
      <c r="C46" s="10"/>
      <c r="D46" s="0"/>
      <c r="E46" s="10"/>
      <c r="F46" s="0"/>
      <c r="G46" s="11" t="n">
        <f aca="false">SUM(B46:F46)</f>
        <v>0</v>
      </c>
      <c r="H46" s="0"/>
      <c r="I46" s="0"/>
    </row>
    <row r="47" customFormat="false" ht="12.8" hidden="false" customHeight="false" outlineLevel="0" collapsed="false">
      <c r="A47" s="9" t="str">
        <f aca="false">"526186"</f>
        <v>526186</v>
      </c>
      <c r="B47" s="0"/>
      <c r="C47" s="10"/>
      <c r="D47" s="0"/>
      <c r="E47" s="10"/>
      <c r="F47" s="0"/>
      <c r="G47" s="11" t="n">
        <f aca="false">SUM(B47:F47)</f>
        <v>0</v>
      </c>
      <c r="H47" s="0"/>
      <c r="I47" s="0"/>
    </row>
    <row r="48" customFormat="false" ht="12.8" hidden="false" customHeight="false" outlineLevel="0" collapsed="false">
      <c r="A48" s="9" t="str">
        <f aca="false">"680624"</f>
        <v>680624</v>
      </c>
      <c r="B48" s="0"/>
      <c r="C48" s="10"/>
      <c r="D48" s="0"/>
      <c r="E48" s="10"/>
      <c r="F48" s="0"/>
      <c r="G48" s="11" t="n">
        <f aca="false">SUM(B48:F48)</f>
        <v>0</v>
      </c>
      <c r="H48" s="0"/>
      <c r="I48" s="0"/>
    </row>
    <row r="49" customFormat="false" ht="12.8" hidden="false" customHeight="false" outlineLevel="0" collapsed="false">
      <c r="A49" s="9" t="str">
        <f aca="false">"546645"</f>
        <v>546645</v>
      </c>
      <c r="B49" s="0"/>
      <c r="C49" s="10"/>
      <c r="D49" s="0"/>
      <c r="E49" s="10"/>
      <c r="F49" s="0"/>
      <c r="G49" s="11" t="n">
        <f aca="false">SUM(B49:F49)</f>
        <v>0</v>
      </c>
      <c r="H49" s="0"/>
      <c r="I49" s="0"/>
    </row>
    <row r="50" customFormat="false" ht="12.8" hidden="false" customHeight="false" outlineLevel="0" collapsed="false">
      <c r="A50" s="9" t="str">
        <f aca="false">"223243"</f>
        <v>223243</v>
      </c>
      <c r="B50" s="0"/>
      <c r="C50" s="10"/>
      <c r="D50" s="0"/>
      <c r="E50" s="10"/>
      <c r="F50" s="0"/>
      <c r="G50" s="11" t="n">
        <f aca="false">SUM(B50:F50)</f>
        <v>0</v>
      </c>
      <c r="H50" s="0"/>
      <c r="I50" s="0"/>
    </row>
    <row r="51" customFormat="false" ht="12.8" hidden="false" customHeight="false" outlineLevel="0" collapsed="false">
      <c r="A51" s="9" t="str">
        <f aca="false">"425698"</f>
        <v>425698</v>
      </c>
      <c r="B51" s="1" t="n">
        <v>4</v>
      </c>
      <c r="C51" s="10" t="n">
        <v>3</v>
      </c>
      <c r="D51" s="1" t="n">
        <v>6</v>
      </c>
      <c r="E51" s="10" t="n">
        <v>5</v>
      </c>
      <c r="F51" s="1" t="n">
        <v>2</v>
      </c>
      <c r="G51" s="11" t="n">
        <f aca="false">SUM(B51:F51)</f>
        <v>20</v>
      </c>
      <c r="H51" s="0"/>
      <c r="I51" s="0"/>
    </row>
    <row r="52" customFormat="false" ht="12.8" hidden="false" customHeight="false" outlineLevel="0" collapsed="false">
      <c r="A52" s="9" t="str">
        <f aca="false">"429584"</f>
        <v>429584</v>
      </c>
      <c r="B52" s="0"/>
      <c r="C52" s="10"/>
      <c r="D52" s="0"/>
      <c r="E52" s="10"/>
      <c r="F52" s="0"/>
      <c r="G52" s="11" t="n">
        <f aca="false">SUM(B52:F52)</f>
        <v>0</v>
      </c>
      <c r="H52" s="0"/>
      <c r="I52" s="0"/>
    </row>
    <row r="53" customFormat="false" ht="12.8" hidden="false" customHeight="false" outlineLevel="0" collapsed="false">
      <c r="A53" s="9" t="str">
        <f aca="false">"287849"</f>
        <v>287849</v>
      </c>
      <c r="B53" s="0"/>
      <c r="C53" s="10"/>
      <c r="D53" s="0"/>
      <c r="E53" s="10"/>
      <c r="F53" s="0"/>
      <c r="G53" s="11" t="n">
        <f aca="false">SUM(B53:F53)</f>
        <v>0</v>
      </c>
      <c r="H53" s="0"/>
      <c r="I53" s="0"/>
    </row>
    <row r="54" customFormat="false" ht="12.8" hidden="false" customHeight="false" outlineLevel="0" collapsed="false">
      <c r="A54" s="9" t="str">
        <f aca="false">"479673"</f>
        <v>479673</v>
      </c>
      <c r="B54" s="0"/>
      <c r="C54" s="10"/>
      <c r="D54" s="0"/>
      <c r="E54" s="10"/>
      <c r="F54" s="0"/>
      <c r="G54" s="11" t="n">
        <f aca="false">SUM(B54:F54)</f>
        <v>0</v>
      </c>
      <c r="H54" s="0"/>
      <c r="I54" s="0"/>
    </row>
    <row r="55" customFormat="false" ht="12.8" hidden="false" customHeight="false" outlineLevel="0" collapsed="false">
      <c r="A55" s="9" t="str">
        <f aca="false">"425957"</f>
        <v>425957</v>
      </c>
      <c r="B55" s="1" t="n">
        <v>6</v>
      </c>
      <c r="C55" s="10" t="n">
        <v>6</v>
      </c>
      <c r="D55" s="1" t="n">
        <v>0</v>
      </c>
      <c r="E55" s="10" t="n">
        <v>6</v>
      </c>
      <c r="F55" s="1" t="n">
        <v>2</v>
      </c>
      <c r="G55" s="11" t="n">
        <f aca="false">SUM(B55:F55)</f>
        <v>20</v>
      </c>
      <c r="H55" s="0"/>
      <c r="I55" s="0"/>
    </row>
    <row r="56" customFormat="false" ht="12.8" hidden="false" customHeight="false" outlineLevel="0" collapsed="false">
      <c r="A56" s="9" t="str">
        <f aca="false">"483038"</f>
        <v>483038</v>
      </c>
      <c r="B56" s="0"/>
      <c r="C56" s="10"/>
      <c r="D56" s="0"/>
      <c r="E56" s="10"/>
      <c r="F56" s="0"/>
      <c r="G56" s="11" t="n">
        <f aca="false">SUM(B56:F56)</f>
        <v>0</v>
      </c>
      <c r="H56" s="0"/>
      <c r="I56" s="0"/>
    </row>
    <row r="57" customFormat="false" ht="12.8" hidden="false" customHeight="false" outlineLevel="0" collapsed="false">
      <c r="A57" s="9" t="str">
        <f aca="false">"479770"</f>
        <v>479770</v>
      </c>
      <c r="B57" s="0"/>
      <c r="C57" s="10"/>
      <c r="D57" s="0"/>
      <c r="E57" s="10"/>
      <c r="F57" s="0"/>
      <c r="G57" s="11" t="n">
        <f aca="false">SUM(B57:F57)</f>
        <v>0</v>
      </c>
      <c r="H57" s="0"/>
      <c r="I57" s="0"/>
    </row>
    <row r="58" customFormat="false" ht="12.8" hidden="false" customHeight="false" outlineLevel="0" collapsed="false">
      <c r="A58" s="9" t="str">
        <f aca="false">"53995U"</f>
        <v>53995U</v>
      </c>
      <c r="B58" s="0"/>
      <c r="C58" s="10"/>
      <c r="D58" s="0"/>
      <c r="E58" s="10"/>
      <c r="F58" s="0"/>
      <c r="G58" s="11" t="n">
        <f aca="false">SUM(B58:F58)</f>
        <v>0</v>
      </c>
      <c r="H58" s="0"/>
      <c r="I58" s="0"/>
    </row>
    <row r="59" customFormat="false" ht="12.8" hidden="false" customHeight="false" outlineLevel="0" collapsed="false">
      <c r="A59" s="9" t="n">
        <v>474571</v>
      </c>
      <c r="B59" s="0"/>
      <c r="C59" s="10"/>
      <c r="D59" s="0"/>
      <c r="E59" s="10"/>
      <c r="F59" s="0"/>
      <c r="G59" s="11"/>
      <c r="H59" s="0"/>
      <c r="I59" s="0"/>
    </row>
    <row r="60" customFormat="false" ht="12.8" hidden="false" customHeight="false" outlineLevel="0" collapsed="false">
      <c r="A60" s="9" t="str">
        <f aca="false">"356152"</f>
        <v>356152</v>
      </c>
      <c r="B60" s="0"/>
      <c r="C60" s="10"/>
      <c r="D60" s="0"/>
      <c r="E60" s="10"/>
      <c r="F60" s="0"/>
      <c r="G60" s="11" t="n">
        <f aca="false">SUM(B60:F60)</f>
        <v>0</v>
      </c>
      <c r="H60" s="0"/>
      <c r="I60" s="0"/>
    </row>
    <row r="61" customFormat="false" ht="12.8" hidden="false" customHeight="false" outlineLevel="0" collapsed="false">
      <c r="A61" s="9" t="str">
        <f aca="false">"588373"</f>
        <v>588373</v>
      </c>
      <c r="B61" s="0"/>
      <c r="C61" s="10"/>
      <c r="D61" s="0"/>
      <c r="E61" s="10"/>
      <c r="F61" s="0"/>
      <c r="G61" s="11" t="n">
        <f aca="false">SUM(B61:F61)</f>
        <v>0</v>
      </c>
      <c r="H61" s="0"/>
      <c r="I61" s="0"/>
    </row>
    <row r="62" customFormat="false" ht="12.8" hidden="false" customHeight="false" outlineLevel="0" collapsed="false">
      <c r="A62" s="12" t="n">
        <v>430780</v>
      </c>
      <c r="B62" s="13"/>
      <c r="C62" s="14"/>
      <c r="D62" s="13"/>
      <c r="E62" s="14"/>
      <c r="F62" s="13"/>
      <c r="G62" s="15" t="n">
        <f aca="false">SUM(B62:F62)</f>
        <v>0</v>
      </c>
      <c r="H62" s="0"/>
      <c r="I62" s="0"/>
    </row>
    <row r="63" customFormat="false" ht="12.8" hidden="false" customHeight="false" outlineLevel="0" collapsed="false">
      <c r="A63" s="9" t="str">
        <f aca="false">"477507"</f>
        <v>477507</v>
      </c>
      <c r="B63" s="0"/>
      <c r="C63" s="10"/>
      <c r="D63" s="0"/>
      <c r="E63" s="10"/>
      <c r="F63" s="0"/>
      <c r="G63" s="11" t="n">
        <f aca="false">SUM(B63:F63)</f>
        <v>0</v>
      </c>
      <c r="H63" s="0"/>
      <c r="I63" s="0"/>
    </row>
    <row r="64" customFormat="false" ht="12.8" hidden="false" customHeight="false" outlineLevel="0" collapsed="false">
      <c r="A64" s="9" t="str">
        <f aca="false">"480248"</f>
        <v>480248</v>
      </c>
      <c r="B64" s="0"/>
      <c r="C64" s="10"/>
      <c r="D64" s="0"/>
      <c r="E64" s="10"/>
      <c r="F64" s="0"/>
      <c r="G64" s="11" t="n">
        <f aca="false">SUM(B64:F64)</f>
        <v>0</v>
      </c>
      <c r="H64" s="0"/>
      <c r="I64" s="0"/>
    </row>
    <row r="65" customFormat="false" ht="12.8" hidden="false" customHeight="false" outlineLevel="0" collapsed="false">
      <c r="A65" s="16" t="n">
        <v>430803</v>
      </c>
      <c r="B65" s="17" t="n">
        <v>4</v>
      </c>
      <c r="C65" s="18" t="n">
        <v>6</v>
      </c>
      <c r="D65" s="17" t="n">
        <v>6</v>
      </c>
      <c r="E65" s="18" t="n">
        <v>6</v>
      </c>
      <c r="F65" s="17" t="n">
        <v>2</v>
      </c>
      <c r="G65" s="19" t="n">
        <f aca="false">SUM(B65:F65)</f>
        <v>24</v>
      </c>
      <c r="H65" s="0"/>
      <c r="I65" s="0"/>
    </row>
    <row r="66" customFormat="false" ht="12.8" hidden="false" customHeight="false" outlineLevel="0" collapsed="false">
      <c r="A66" s="9" t="str">
        <f aca="false">"544375"</f>
        <v>544375</v>
      </c>
      <c r="B66" s="1" t="n">
        <v>6</v>
      </c>
      <c r="C66" s="10" t="n">
        <v>6</v>
      </c>
      <c r="D66" s="1" t="n">
        <v>6</v>
      </c>
      <c r="E66" s="10" t="n">
        <v>6</v>
      </c>
      <c r="F66" s="1" t="n">
        <v>0</v>
      </c>
      <c r="G66" s="11" t="n">
        <f aca="false">SUM(B66:F66)</f>
        <v>24</v>
      </c>
      <c r="H66" s="0"/>
      <c r="I66" s="0"/>
    </row>
    <row r="67" customFormat="false" ht="12.8" hidden="false" customHeight="false" outlineLevel="0" collapsed="false">
      <c r="A67" s="9" t="str">
        <f aca="false">"483546"</f>
        <v>483546</v>
      </c>
      <c r="B67" s="0"/>
      <c r="C67" s="10"/>
      <c r="D67" s="0"/>
      <c r="E67" s="10"/>
      <c r="F67" s="0"/>
      <c r="G67" s="11" t="n">
        <f aca="false">SUM(B67:F67)</f>
        <v>0</v>
      </c>
      <c r="H67" s="0"/>
      <c r="I67" s="0"/>
    </row>
    <row r="68" customFormat="false" ht="12.8" hidden="false" customHeight="false" outlineLevel="0" collapsed="false">
      <c r="A68" s="9" t="str">
        <f aca="false">"426406"</f>
        <v>426406</v>
      </c>
      <c r="B68" s="0"/>
      <c r="C68" s="10"/>
      <c r="D68" s="0"/>
      <c r="E68" s="10"/>
      <c r="F68" s="0"/>
      <c r="G68" s="11" t="n">
        <f aca="false">SUM(B68:F68)</f>
        <v>0</v>
      </c>
      <c r="H68" s="0"/>
      <c r="I68" s="0"/>
    </row>
    <row r="69" customFormat="false" ht="12.8" hidden="false" customHeight="false" outlineLevel="0" collapsed="false">
      <c r="A69" s="9" t="str">
        <f aca="false">"426448"</f>
        <v>426448</v>
      </c>
      <c r="B69" s="1" t="n">
        <v>5</v>
      </c>
      <c r="C69" s="10" t="n">
        <v>6</v>
      </c>
      <c r="D69" s="1" t="n">
        <v>6</v>
      </c>
      <c r="E69" s="10" t="n">
        <v>6</v>
      </c>
      <c r="F69" s="1" t="n">
        <v>2</v>
      </c>
      <c r="G69" s="11" t="n">
        <f aca="false">SUM(B69:F69)</f>
        <v>25</v>
      </c>
      <c r="H69" s="0"/>
      <c r="I69" s="0"/>
    </row>
    <row r="70" customFormat="false" ht="12.8" hidden="false" customHeight="false" outlineLevel="0" collapsed="false">
      <c r="A70" s="9" t="str">
        <f aca="false">"536862"</f>
        <v>536862</v>
      </c>
      <c r="B70" s="1" t="n">
        <v>6</v>
      </c>
      <c r="C70" s="10" t="n">
        <v>6</v>
      </c>
      <c r="D70" s="1" t="n">
        <v>6</v>
      </c>
      <c r="E70" s="10" t="n">
        <v>6</v>
      </c>
      <c r="F70" s="1" t="n">
        <v>2</v>
      </c>
      <c r="G70" s="11" t="n">
        <f aca="false">SUM(B70:F70)</f>
        <v>26</v>
      </c>
      <c r="H70" s="0"/>
      <c r="I70" s="0"/>
    </row>
    <row r="71" customFormat="false" ht="12.8" hidden="false" customHeight="false" outlineLevel="0" collapsed="false">
      <c r="A71" s="9" t="str">
        <f aca="false">"526704"</f>
        <v>526704</v>
      </c>
      <c r="B71" s="0"/>
      <c r="C71" s="10"/>
      <c r="D71" s="0"/>
      <c r="E71" s="10"/>
      <c r="F71" s="0"/>
      <c r="G71" s="11" t="n">
        <f aca="false">SUM(B71:F71)</f>
        <v>0</v>
      </c>
      <c r="H71" s="0"/>
      <c r="I71" s="0"/>
    </row>
    <row r="72" customFormat="false" ht="12.8" hidden="false" customHeight="false" outlineLevel="0" collapsed="false">
      <c r="A72" s="9" t="str">
        <f aca="false">"474801"</f>
        <v>474801</v>
      </c>
      <c r="B72" s="1" t="n">
        <v>5</v>
      </c>
      <c r="C72" s="10" t="n">
        <v>6</v>
      </c>
      <c r="D72" s="1" t="n">
        <v>6</v>
      </c>
      <c r="E72" s="10" t="n">
        <v>6</v>
      </c>
      <c r="F72" s="1" t="n">
        <v>2</v>
      </c>
      <c r="G72" s="11" t="n">
        <f aca="false">SUM(B72:F72)</f>
        <v>25</v>
      </c>
      <c r="H72" s="0"/>
      <c r="I72" s="0"/>
    </row>
    <row r="73" customFormat="false" ht="12.8" hidden="false" customHeight="false" outlineLevel="0" collapsed="false">
      <c r="A73" s="9" t="str">
        <f aca="false">"704526"</f>
        <v>704526</v>
      </c>
      <c r="B73" s="1" t="n">
        <v>6</v>
      </c>
      <c r="C73" s="10" t="n">
        <v>3</v>
      </c>
      <c r="D73" s="1" t="n">
        <v>6</v>
      </c>
      <c r="E73" s="10" t="n">
        <v>6</v>
      </c>
      <c r="F73" s="1" t="n">
        <v>2</v>
      </c>
      <c r="G73" s="11" t="n">
        <f aca="false">SUM(B73:F73)</f>
        <v>23</v>
      </c>
      <c r="H73" s="0"/>
      <c r="I73" s="0"/>
    </row>
    <row r="74" customFormat="false" ht="12.8" hidden="false" customHeight="false" outlineLevel="0" collapsed="false">
      <c r="A74" s="9" t="str">
        <f aca="false">"362256"</f>
        <v>362256</v>
      </c>
      <c r="B74" s="0"/>
      <c r="C74" s="10"/>
      <c r="D74" s="0"/>
      <c r="E74" s="10"/>
      <c r="F74" s="0"/>
      <c r="G74" s="11" t="n">
        <f aca="false">SUM(B74:F74)</f>
        <v>0</v>
      </c>
      <c r="H74" s="0"/>
      <c r="I74" s="0"/>
    </row>
    <row r="75" customFormat="false" ht="12.8" hidden="false" customHeight="false" outlineLevel="0" collapsed="false">
      <c r="A75" s="9" t="str">
        <f aca="false">"533263"</f>
        <v>533263</v>
      </c>
      <c r="B75" s="0"/>
      <c r="C75" s="10"/>
      <c r="D75" s="0"/>
      <c r="E75" s="10"/>
      <c r="F75" s="0"/>
      <c r="G75" s="11" t="n">
        <f aca="false">SUM(B75:F75)</f>
        <v>0</v>
      </c>
      <c r="H75" s="0"/>
      <c r="I75" s="0"/>
    </row>
    <row r="76" customFormat="false" ht="12.8" hidden="false" customHeight="false" outlineLevel="0" collapsed="false">
      <c r="A76" s="12" t="n">
        <v>593465</v>
      </c>
      <c r="B76" s="13" t="n">
        <v>6</v>
      </c>
      <c r="C76" s="14" t="n">
        <v>6</v>
      </c>
      <c r="D76" s="13" t="n">
        <v>6</v>
      </c>
      <c r="E76" s="14" t="n">
        <v>6</v>
      </c>
      <c r="F76" s="13" t="n">
        <v>2</v>
      </c>
      <c r="G76" s="15" t="n">
        <f aca="false">SUM(B76:F76)</f>
        <v>26</v>
      </c>
      <c r="H76" s="0"/>
      <c r="I76" s="0"/>
    </row>
    <row r="77" customFormat="false" ht="12.8" hidden="false" customHeight="false" outlineLevel="0" collapsed="false">
      <c r="A77" s="12" t="n">
        <v>480329</v>
      </c>
      <c r="B77" s="13"/>
      <c r="C77" s="14"/>
      <c r="D77" s="13"/>
      <c r="E77" s="14"/>
      <c r="F77" s="13"/>
      <c r="G77" s="15" t="n">
        <f aca="false">SUM(B77:F77)</f>
        <v>0</v>
      </c>
      <c r="H77" s="0"/>
      <c r="I77" s="0"/>
    </row>
    <row r="78" customFormat="false" ht="12.8" hidden="false" customHeight="false" outlineLevel="0" collapsed="false">
      <c r="A78" s="9" t="str">
        <f aca="false">"480358"</f>
        <v>480358</v>
      </c>
      <c r="B78" s="0"/>
      <c r="C78" s="10"/>
      <c r="D78" s="0"/>
      <c r="E78" s="10"/>
      <c r="F78" s="0"/>
      <c r="G78" s="11" t="n">
        <f aca="false">SUM(B78:F78)</f>
        <v>0</v>
      </c>
      <c r="H78" s="0"/>
      <c r="I78" s="0"/>
    </row>
    <row r="79" customFormat="false" ht="12.8" hidden="false" customHeight="false" outlineLevel="0" collapsed="false">
      <c r="A79" s="9" t="str">
        <f aca="false">"529879"</f>
        <v>529879</v>
      </c>
      <c r="B79" s="0"/>
      <c r="C79" s="10"/>
      <c r="D79" s="0"/>
      <c r="E79" s="10"/>
      <c r="F79" s="0"/>
      <c r="G79" s="11" t="n">
        <f aca="false">SUM(B79:F79)</f>
        <v>0</v>
      </c>
      <c r="H79" s="0"/>
      <c r="I79" s="0"/>
    </row>
    <row r="80" customFormat="false" ht="12.8" hidden="false" customHeight="false" outlineLevel="0" collapsed="false">
      <c r="A80" s="9" t="str">
        <f aca="false">"480374"</f>
        <v>480374</v>
      </c>
      <c r="B80" s="0"/>
      <c r="C80" s="10"/>
      <c r="D80" s="0"/>
      <c r="E80" s="10"/>
      <c r="F80" s="0"/>
      <c r="G80" s="11" t="n">
        <f aca="false">SUM(B80:F80)</f>
        <v>0</v>
      </c>
      <c r="H80" s="0"/>
      <c r="I80" s="0"/>
    </row>
    <row r="81" customFormat="false" ht="12.8" hidden="false" customHeight="false" outlineLevel="0" collapsed="false">
      <c r="A81" s="9" t="str">
        <f aca="false">"648569"</f>
        <v>648569</v>
      </c>
      <c r="B81" s="1" t="n">
        <v>0</v>
      </c>
      <c r="C81" s="10" t="n">
        <v>6</v>
      </c>
      <c r="D81" s="1" t="n">
        <v>0</v>
      </c>
      <c r="E81" s="10" t="n">
        <v>1</v>
      </c>
      <c r="F81" s="1" t="n">
        <v>2</v>
      </c>
      <c r="G81" s="11" t="n">
        <f aca="false">SUM(B81:F81)</f>
        <v>9</v>
      </c>
      <c r="H81" s="0"/>
      <c r="I81" s="0"/>
    </row>
    <row r="82" customFormat="false" ht="12.8" hidden="false" customHeight="false" outlineLevel="0" collapsed="false">
      <c r="A82" s="9" t="str">
        <f aca="false">"362379"</f>
        <v>362379</v>
      </c>
      <c r="B82" s="0"/>
      <c r="C82" s="10"/>
      <c r="D82" s="0"/>
      <c r="E82" s="10"/>
      <c r="F82" s="0"/>
      <c r="G82" s="11" t="n">
        <f aca="false">SUM(B82:F82)</f>
        <v>0</v>
      </c>
      <c r="H82" s="0"/>
      <c r="I82" s="0"/>
    </row>
    <row r="83" customFormat="false" ht="12.8" hidden="false" customHeight="false" outlineLevel="0" collapsed="false">
      <c r="A83" s="9" t="str">
        <f aca="false">"526966"</f>
        <v>526966</v>
      </c>
      <c r="B83" s="1" t="n">
        <v>4</v>
      </c>
      <c r="C83" s="10" t="n">
        <v>6</v>
      </c>
      <c r="D83" s="1" t="n">
        <v>6</v>
      </c>
      <c r="E83" s="10" t="n">
        <v>6</v>
      </c>
      <c r="F83" s="1" t="n">
        <v>2</v>
      </c>
      <c r="G83" s="11" t="n">
        <f aca="false">SUM(B83:F83)</f>
        <v>24</v>
      </c>
      <c r="H83" s="0"/>
      <c r="I83" s="0"/>
    </row>
    <row r="84" customFormat="false" ht="12.8" hidden="false" customHeight="false" outlineLevel="0" collapsed="false">
      <c r="A84" s="9" t="str">
        <f aca="false">"83873J"</f>
        <v>83873J</v>
      </c>
      <c r="B84" s="0"/>
      <c r="C84" s="10"/>
      <c r="D84" s="0"/>
      <c r="E84" s="10"/>
      <c r="F84" s="0"/>
      <c r="G84" s="11" t="n">
        <f aca="false">SUM(B84:F84)</f>
        <v>0</v>
      </c>
      <c r="H84" s="0"/>
      <c r="I84" s="0"/>
    </row>
    <row r="85" customFormat="false" ht="12.8" hidden="false" customHeight="false" outlineLevel="0" collapsed="false">
      <c r="A85" s="9" t="str">
        <f aca="false">"288877"</f>
        <v>288877</v>
      </c>
      <c r="B85" s="0"/>
      <c r="C85" s="10"/>
      <c r="D85" s="0"/>
      <c r="E85" s="10"/>
      <c r="F85" s="0"/>
      <c r="G85" s="11" t="n">
        <f aca="false">SUM(B85:F85)</f>
        <v>0</v>
      </c>
      <c r="H85" s="0"/>
      <c r="I85" s="0"/>
    </row>
    <row r="86" customFormat="false" ht="12.8" hidden="false" customHeight="false" outlineLevel="0" collapsed="false">
      <c r="A86" s="9" t="str">
        <f aca="false">"474979"</f>
        <v>474979</v>
      </c>
      <c r="B86" s="0"/>
      <c r="C86" s="10"/>
      <c r="D86" s="0"/>
      <c r="E86" s="10"/>
      <c r="F86" s="0"/>
      <c r="G86" s="11" t="n">
        <f aca="false">SUM(B86:F86)</f>
        <v>0</v>
      </c>
      <c r="H86" s="0"/>
      <c r="I86" s="0"/>
    </row>
    <row r="87" customFormat="false" ht="12.8" hidden="false" customHeight="false" outlineLevel="0" collapsed="false">
      <c r="A87" s="9" t="str">
        <f aca="false">"431116"</f>
        <v>431116</v>
      </c>
      <c r="B87" s="1" t="n">
        <v>1</v>
      </c>
      <c r="C87" s="10" t="n">
        <v>1</v>
      </c>
      <c r="D87" s="1" t="n">
        <v>6</v>
      </c>
      <c r="E87" s="10" t="n">
        <v>4</v>
      </c>
      <c r="F87" s="1" t="n">
        <v>0</v>
      </c>
      <c r="G87" s="11" t="n">
        <f aca="false">SUM(B87:F87)</f>
        <v>12</v>
      </c>
      <c r="H87" s="0"/>
      <c r="I87" s="0"/>
    </row>
    <row r="88" customFormat="false" ht="12.8" hidden="false" customHeight="false" outlineLevel="0" collapsed="false">
      <c r="A88" s="9" t="str">
        <f aca="false">"56327N"</f>
        <v>56327N</v>
      </c>
      <c r="B88" s="0"/>
      <c r="C88" s="10"/>
      <c r="D88" s="0"/>
      <c r="E88" s="10"/>
      <c r="F88" s="0"/>
      <c r="G88" s="11" t="n">
        <f aca="false">SUM(B88:F88)</f>
        <v>0</v>
      </c>
      <c r="H88" s="0"/>
      <c r="I88" s="0"/>
    </row>
    <row r="89" customFormat="false" ht="12.8" hidden="false" customHeight="false" outlineLevel="0" collapsed="false">
      <c r="A89" s="9" t="str">
        <f aca="false">"662480"</f>
        <v>662480</v>
      </c>
      <c r="B89" s="0"/>
      <c r="C89" s="10"/>
      <c r="D89" s="0"/>
      <c r="E89" s="10"/>
      <c r="F89" s="0"/>
      <c r="G89" s="11" t="n">
        <f aca="false">SUM(B89:F89)</f>
        <v>0</v>
      </c>
      <c r="H89" s="0"/>
      <c r="I89" s="0"/>
    </row>
    <row r="90" customFormat="false" ht="12.8" hidden="false" customHeight="false" outlineLevel="0" collapsed="false">
      <c r="A90" s="9" t="str">
        <f aca="false">"593818"</f>
        <v>593818</v>
      </c>
      <c r="B90" s="0"/>
      <c r="C90" s="10"/>
      <c r="D90" s="0"/>
      <c r="E90" s="10"/>
      <c r="F90" s="0"/>
      <c r="G90" s="11" t="n">
        <f aca="false">SUM(B90:F90)</f>
        <v>0</v>
      </c>
      <c r="H90" s="0"/>
      <c r="I90" s="0"/>
    </row>
    <row r="91" customFormat="false" ht="12.8" hidden="false" customHeight="false" outlineLevel="0" collapsed="false">
      <c r="A91" s="9" t="str">
        <f aca="false">"480675"</f>
        <v>480675</v>
      </c>
      <c r="B91" s="1" t="n">
        <v>4</v>
      </c>
      <c r="C91" s="10" t="n">
        <v>6</v>
      </c>
      <c r="D91" s="1" t="n">
        <v>0</v>
      </c>
      <c r="E91" s="10" t="n">
        <v>6</v>
      </c>
      <c r="F91" s="1" t="n">
        <v>0</v>
      </c>
      <c r="G91" s="11" t="n">
        <f aca="false">SUM(B91:F91)</f>
        <v>16</v>
      </c>
      <c r="H91" s="0"/>
      <c r="I91" s="0"/>
    </row>
    <row r="92" customFormat="false" ht="12.8" hidden="false" customHeight="false" outlineLevel="0" collapsed="false">
      <c r="A92" s="9" t="str">
        <f aca="false">"62899L"</f>
        <v>62899L</v>
      </c>
      <c r="B92" s="0"/>
      <c r="C92" s="10"/>
      <c r="D92" s="0"/>
      <c r="E92" s="10"/>
      <c r="F92" s="0"/>
      <c r="G92" s="11" t="n">
        <f aca="false">SUM(B92:F92)</f>
        <v>0</v>
      </c>
      <c r="H92" s="0"/>
      <c r="I92" s="0"/>
    </row>
    <row r="93" customFormat="false" ht="12.8" hidden="false" customHeight="false" outlineLevel="0" collapsed="false">
      <c r="A93" s="9" t="str">
        <f aca="false">"483944"</f>
        <v>483944</v>
      </c>
      <c r="B93" s="0"/>
      <c r="C93" s="10"/>
      <c r="D93" s="0"/>
      <c r="E93" s="10"/>
      <c r="F93" s="0"/>
      <c r="G93" s="11" t="n">
        <f aca="false">SUM(B93:F93)</f>
        <v>0</v>
      </c>
      <c r="H93" s="0"/>
      <c r="I93" s="0"/>
    </row>
    <row r="94" customFormat="false" ht="12.8" hidden="false" customHeight="false" outlineLevel="0" collapsed="false">
      <c r="A94" s="9" t="str">
        <f aca="false">"384865"</f>
        <v>384865</v>
      </c>
      <c r="B94" s="0"/>
      <c r="C94" s="10"/>
      <c r="D94" s="0"/>
      <c r="E94" s="10"/>
      <c r="F94" s="0"/>
      <c r="G94" s="11" t="n">
        <f aca="false">SUM(B94:F94)</f>
        <v>0</v>
      </c>
      <c r="H94" s="0"/>
      <c r="I94" s="0"/>
    </row>
    <row r="95" customFormat="false" ht="12.8" hidden="false" customHeight="false" outlineLevel="0" collapsed="false">
      <c r="A95" s="12" t="n">
        <v>426985</v>
      </c>
      <c r="B95" s="13"/>
      <c r="C95" s="14"/>
      <c r="D95" s="13"/>
      <c r="E95" s="14"/>
      <c r="F95" s="13"/>
      <c r="G95" s="15" t="n">
        <f aca="false">SUM(B95:F95)</f>
        <v>0</v>
      </c>
      <c r="H95" s="0"/>
      <c r="I95" s="0"/>
    </row>
    <row r="96" customFormat="false" ht="12.8" hidden="false" customHeight="false" outlineLevel="0" collapsed="false">
      <c r="A96" s="9" t="str">
        <f aca="false">"527541"</f>
        <v>527541</v>
      </c>
      <c r="B96" s="1" t="n">
        <v>6</v>
      </c>
      <c r="C96" s="10" t="n">
        <v>6</v>
      </c>
      <c r="D96" s="1" t="n">
        <v>6</v>
      </c>
      <c r="E96" s="10" t="n">
        <v>6</v>
      </c>
      <c r="F96" s="1" t="n">
        <v>2</v>
      </c>
      <c r="G96" s="11" t="n">
        <f aca="false">SUM(B96:F96)</f>
        <v>26</v>
      </c>
      <c r="H96" s="0"/>
      <c r="I96" s="0"/>
    </row>
    <row r="97" customFormat="false" ht="12.8" hidden="false" customHeight="false" outlineLevel="0" collapsed="false">
      <c r="A97" s="9" t="str">
        <f aca="false">"451989"</f>
        <v>451989</v>
      </c>
      <c r="B97" s="0"/>
      <c r="C97" s="10"/>
      <c r="D97" s="0"/>
      <c r="E97" s="10"/>
      <c r="F97" s="0"/>
      <c r="G97" s="11" t="n">
        <f aca="false">SUM(B97:F97)</f>
        <v>0</v>
      </c>
      <c r="H97" s="0"/>
      <c r="I97" s="0"/>
    </row>
    <row r="98" customFormat="false" ht="12.8" hidden="false" customHeight="false" outlineLevel="0" collapsed="false">
      <c r="A98" s="9" t="str">
        <f aca="false">"351694"</f>
        <v>351694</v>
      </c>
      <c r="B98" s="0"/>
      <c r="C98" s="10"/>
      <c r="D98" s="0"/>
      <c r="E98" s="10"/>
      <c r="F98" s="0"/>
      <c r="G98" s="11" t="n">
        <f aca="false">SUM(B98:F98)</f>
        <v>0</v>
      </c>
      <c r="H98" s="0"/>
      <c r="I98" s="0"/>
    </row>
    <row r="99" customFormat="false" ht="12.8" hidden="false" customHeight="false" outlineLevel="0" collapsed="false">
      <c r="A99" s="9" t="str">
        <f aca="false">"724580"</f>
        <v>724580</v>
      </c>
      <c r="B99" s="0"/>
      <c r="C99" s="10"/>
      <c r="D99" s="0"/>
      <c r="E99" s="10"/>
      <c r="F99" s="0"/>
      <c r="G99" s="11" t="n">
        <f aca="false">SUM(B99:F99)</f>
        <v>0</v>
      </c>
      <c r="H99" s="0"/>
      <c r="I99" s="0"/>
    </row>
    <row r="100" customFormat="false" ht="12.8" hidden="false" customHeight="false" outlineLevel="0" collapsed="false">
      <c r="A100" s="9" t="str">
        <f aca="false">"556347"</f>
        <v>556347</v>
      </c>
      <c r="B100" s="0"/>
      <c r="C100" s="10"/>
      <c r="D100" s="0"/>
      <c r="E100" s="10"/>
      <c r="F100" s="0"/>
      <c r="G100" s="11" t="n">
        <f aca="false">SUM(B100:F100)</f>
        <v>0</v>
      </c>
      <c r="H100" s="0"/>
      <c r="I100" s="0"/>
    </row>
    <row r="101" customFormat="false" ht="12.8" hidden="false" customHeight="false" outlineLevel="0" collapsed="false">
      <c r="A101" s="9" t="str">
        <f aca="false">"427230"</f>
        <v>427230</v>
      </c>
      <c r="B101" s="0"/>
      <c r="C101" s="10"/>
      <c r="D101" s="0"/>
      <c r="E101" s="10"/>
      <c r="F101" s="0"/>
      <c r="G101" s="11" t="n">
        <f aca="false">SUM(B101:F101)</f>
        <v>0</v>
      </c>
      <c r="H101" s="0"/>
      <c r="I101" s="0"/>
    </row>
    <row r="102" customFormat="false" ht="12.8" hidden="false" customHeight="false" outlineLevel="0" collapsed="false">
      <c r="A102" s="9" t="str">
        <f aca="false">"527651"</f>
        <v>527651</v>
      </c>
      <c r="B102" s="1" t="n">
        <v>6</v>
      </c>
      <c r="C102" s="10" t="n">
        <v>6</v>
      </c>
      <c r="D102" s="1" t="n">
        <v>6</v>
      </c>
      <c r="E102" s="10" t="n">
        <v>6</v>
      </c>
      <c r="F102" s="1" t="n">
        <v>2</v>
      </c>
      <c r="G102" s="11" t="n">
        <f aca="false">SUM(B102:F102)</f>
        <v>26</v>
      </c>
      <c r="H102" s="0"/>
      <c r="I102" s="0"/>
    </row>
    <row r="103" customFormat="false" ht="12.8" hidden="false" customHeight="false" outlineLevel="0" collapsed="false">
      <c r="A103" s="9" t="str">
        <f aca="false">"481027"</f>
        <v>481027</v>
      </c>
      <c r="B103" s="0"/>
      <c r="C103" s="10"/>
      <c r="D103" s="0"/>
      <c r="E103" s="10"/>
      <c r="F103" s="0"/>
      <c r="G103" s="11" t="n">
        <f aca="false">SUM(B103:F103)</f>
        <v>0</v>
      </c>
      <c r="H103" s="0"/>
      <c r="I103" s="0"/>
    </row>
    <row r="104" customFormat="false" ht="12.8" hidden="false" customHeight="false" outlineLevel="0" collapsed="false">
      <c r="A104" s="9" t="str">
        <f aca="false">"k91540"</f>
        <v>k91540</v>
      </c>
      <c r="B104" s="1" t="n">
        <v>6</v>
      </c>
      <c r="C104" s="10" t="n">
        <v>6</v>
      </c>
      <c r="D104" s="1" t="n">
        <v>6</v>
      </c>
      <c r="E104" s="10" t="n">
        <v>6</v>
      </c>
      <c r="F104" s="1" t="n">
        <v>0</v>
      </c>
      <c r="G104" s="11" t="n">
        <f aca="false">SUM(B104:F104)</f>
        <v>24</v>
      </c>
      <c r="H104" s="0"/>
      <c r="I104" s="0"/>
    </row>
    <row r="105" customFormat="false" ht="12.8" hidden="false" customHeight="false" outlineLevel="0" collapsed="false">
      <c r="A105" s="9" t="str">
        <f aca="false">"527693"</f>
        <v>527693</v>
      </c>
      <c r="B105" s="1" t="n">
        <v>6</v>
      </c>
      <c r="C105" s="10" t="n">
        <v>6</v>
      </c>
      <c r="D105" s="1" t="n">
        <v>6</v>
      </c>
      <c r="E105" s="10" t="n">
        <v>6</v>
      </c>
      <c r="F105" s="1" t="n">
        <v>2</v>
      </c>
      <c r="G105" s="11" t="n">
        <f aca="false">SUM(B105:F105)</f>
        <v>26</v>
      </c>
      <c r="H105" s="0"/>
      <c r="I105" s="0"/>
    </row>
    <row r="106" customFormat="false" ht="12.8" hidden="false" customHeight="false" outlineLevel="0" collapsed="false">
      <c r="A106" s="9" t="str">
        <f aca="false">"660424"</f>
        <v>660424</v>
      </c>
      <c r="B106" s="0"/>
      <c r="C106" s="10"/>
      <c r="D106" s="0"/>
      <c r="E106" s="10"/>
      <c r="F106" s="0"/>
      <c r="G106" s="11" t="n">
        <f aca="false">SUM(B106:F106)</f>
        <v>0</v>
      </c>
      <c r="H106" s="0"/>
      <c r="I106" s="0"/>
    </row>
    <row r="107" customFormat="false" ht="12.8" hidden="false" customHeight="false" outlineLevel="0" collapsed="false">
      <c r="A107" s="9" t="str">
        <f aca="false">"594503"</f>
        <v>594503</v>
      </c>
      <c r="B107" s="0"/>
      <c r="C107" s="10"/>
      <c r="D107" s="0"/>
      <c r="E107" s="10"/>
      <c r="F107" s="0"/>
      <c r="G107" s="11" t="n">
        <f aca="false">SUM(B107:F107)</f>
        <v>0</v>
      </c>
      <c r="H107" s="0"/>
      <c r="I107" s="0"/>
    </row>
    <row r="108" customFormat="false" ht="12.8" hidden="false" customHeight="false" outlineLevel="0" collapsed="false">
      <c r="A108" s="9" t="str">
        <f aca="false">"527758"</f>
        <v>527758</v>
      </c>
      <c r="B108" s="1" t="n">
        <v>4</v>
      </c>
      <c r="C108" s="10" t="n">
        <v>6</v>
      </c>
      <c r="D108" s="1" t="n">
        <v>6</v>
      </c>
      <c r="E108" s="10" t="n">
        <v>6</v>
      </c>
      <c r="F108" s="1" t="n">
        <v>2</v>
      </c>
      <c r="G108" s="11" t="n">
        <f aca="false">SUM(B108:F108)</f>
        <v>24</v>
      </c>
      <c r="H108" s="0"/>
      <c r="I108" s="0"/>
    </row>
    <row r="109" customFormat="false" ht="12.8" hidden="false" customHeight="false" outlineLevel="0" collapsed="false">
      <c r="A109" s="12" t="n">
        <v>481166</v>
      </c>
      <c r="B109" s="13"/>
      <c r="C109" s="14"/>
      <c r="D109" s="13"/>
      <c r="E109" s="14"/>
      <c r="F109" s="13"/>
      <c r="G109" s="15" t="n">
        <f aca="false">SUM(B109:F109)</f>
        <v>0</v>
      </c>
      <c r="H109" s="0"/>
      <c r="I109" s="0"/>
    </row>
    <row r="110" customFormat="false" ht="12.8" hidden="false" customHeight="false" outlineLevel="0" collapsed="false">
      <c r="A110" s="9" t="str">
        <f aca="false">"618638"</f>
        <v>618638</v>
      </c>
      <c r="B110" s="1" t="n">
        <v>3</v>
      </c>
      <c r="C110" s="10" t="n">
        <v>6</v>
      </c>
      <c r="D110" s="1" t="n">
        <v>0</v>
      </c>
      <c r="E110" s="10" t="n">
        <v>1</v>
      </c>
      <c r="F110" s="1" t="n">
        <v>2</v>
      </c>
      <c r="G110" s="11" t="n">
        <f aca="false">SUM(B110:F110)</f>
        <v>12</v>
      </c>
      <c r="H110" s="0"/>
      <c r="I110" s="0"/>
    </row>
    <row r="111" customFormat="false" ht="12.8" hidden="false" customHeight="false" outlineLevel="0" collapsed="false">
      <c r="A111" s="9" t="str">
        <f aca="false">"356893"</f>
        <v>356893</v>
      </c>
      <c r="B111" s="0"/>
      <c r="C111" s="10"/>
      <c r="D111" s="0"/>
      <c r="E111" s="10"/>
      <c r="F111" s="0"/>
      <c r="G111" s="11" t="n">
        <f aca="false">SUM(B111:F111)</f>
        <v>0</v>
      </c>
      <c r="H111" s="0"/>
      <c r="I111" s="0"/>
    </row>
    <row r="112" customFormat="false" ht="12.8" hidden="false" customHeight="false" outlineLevel="0" collapsed="false">
      <c r="A112" s="9" t="str">
        <f aca="false">"79770K"</f>
        <v>79770K</v>
      </c>
      <c r="B112" s="0"/>
      <c r="C112" s="10"/>
      <c r="D112" s="0"/>
      <c r="E112" s="10"/>
      <c r="F112" s="0"/>
      <c r="G112" s="11" t="n">
        <f aca="false">SUM(B112:F112)</f>
        <v>0</v>
      </c>
      <c r="H112" s="0"/>
      <c r="I112" s="0"/>
    </row>
    <row r="113" customFormat="false" ht="12.8" hidden="false" customHeight="false" outlineLevel="0" collapsed="false">
      <c r="A113" s="9" t="str">
        <f aca="false">"k80343"</f>
        <v>k80343</v>
      </c>
      <c r="B113" s="1" t="n">
        <v>6</v>
      </c>
      <c r="C113" s="10" t="n">
        <v>6</v>
      </c>
      <c r="D113" s="1" t="n">
        <v>6</v>
      </c>
      <c r="E113" s="10" t="n">
        <v>6</v>
      </c>
      <c r="F113" s="1" t="n">
        <v>2</v>
      </c>
      <c r="G113" s="11" t="n">
        <f aca="false">SUM(B113:F113)</f>
        <v>26</v>
      </c>
      <c r="H113" s="0"/>
      <c r="I113" s="0"/>
    </row>
    <row r="114" customFormat="false" ht="12.8" hidden="false" customHeight="false" outlineLevel="0" collapsed="false">
      <c r="A114" s="9" t="str">
        <f aca="false">"432209"</f>
        <v>432209</v>
      </c>
      <c r="B114" s="1" t="n">
        <v>4</v>
      </c>
      <c r="C114" s="10" t="n">
        <v>6</v>
      </c>
      <c r="D114" s="1" t="n">
        <v>6</v>
      </c>
      <c r="E114" s="10" t="n">
        <v>6</v>
      </c>
      <c r="F114" s="1" t="n">
        <v>2</v>
      </c>
      <c r="G114" s="11" t="n">
        <f aca="false">SUM(B114:F114)</f>
        <v>24</v>
      </c>
      <c r="H114" s="0"/>
      <c r="I114" s="0"/>
    </row>
    <row r="115" customFormat="false" ht="12.8" hidden="false" customHeight="false" outlineLevel="0" collapsed="false">
      <c r="A115" s="9" t="str">
        <f aca="false">"649351"</f>
        <v>649351</v>
      </c>
      <c r="B115" s="0"/>
      <c r="C115" s="10"/>
      <c r="D115" s="0"/>
      <c r="E115" s="10"/>
      <c r="F115" s="0"/>
      <c r="G115" s="11" t="n">
        <f aca="false">SUM(B115:F115)</f>
        <v>0</v>
      </c>
      <c r="H115" s="0"/>
      <c r="I115" s="0"/>
    </row>
    <row r="116" customFormat="false" ht="12.8" hidden="false" customHeight="false" outlineLevel="0" collapsed="false">
      <c r="A116" s="9" t="str">
        <f aca="false">"530716"</f>
        <v>530716</v>
      </c>
      <c r="B116" s="1" t="n">
        <v>6</v>
      </c>
      <c r="C116" s="10" t="n">
        <v>3</v>
      </c>
      <c r="D116" s="1" t="n">
        <v>6</v>
      </c>
      <c r="E116" s="10" t="n">
        <v>6</v>
      </c>
      <c r="F116" s="1" t="n">
        <v>2</v>
      </c>
      <c r="G116" s="11" t="n">
        <f aca="false">SUM(B116:F116)</f>
        <v>23</v>
      </c>
      <c r="H116" s="0"/>
      <c r="I116" s="0"/>
    </row>
    <row r="117" customFormat="false" ht="12.8" hidden="false" customHeight="false" outlineLevel="0" collapsed="false">
      <c r="A117" s="9" t="str">
        <f aca="false">"427816"</f>
        <v>427816</v>
      </c>
      <c r="B117" s="0"/>
      <c r="C117" s="10"/>
      <c r="D117" s="0"/>
      <c r="E117" s="10"/>
      <c r="F117" s="0"/>
      <c r="G117" s="11" t="n">
        <f aca="false">SUM(B117:F117)</f>
        <v>0</v>
      </c>
      <c r="H117" s="0"/>
      <c r="I117" s="0"/>
    </row>
    <row r="118" customFormat="false" ht="12.8" hidden="false" customHeight="false" outlineLevel="0" collapsed="false">
      <c r="A118" s="9" t="str">
        <f aca="false">"401382"</f>
        <v>401382</v>
      </c>
      <c r="B118" s="0"/>
      <c r="C118" s="10"/>
      <c r="D118" s="0"/>
      <c r="E118" s="10"/>
      <c r="F118" s="0"/>
      <c r="G118" s="11" t="n">
        <f aca="false">SUM(B118:F118)</f>
        <v>0</v>
      </c>
      <c r="H118" s="0"/>
      <c r="I118" s="0"/>
    </row>
    <row r="119" customFormat="false" ht="12.8" hidden="false" customHeight="false" outlineLevel="0" collapsed="false">
      <c r="A119" s="20" t="str">
        <f aca="false">"528045"</f>
        <v>528045</v>
      </c>
      <c r="B119" s="21"/>
      <c r="C119" s="22"/>
      <c r="D119" s="21"/>
      <c r="E119" s="22"/>
      <c r="F119" s="21"/>
      <c r="G119" s="11" t="n">
        <f aca="false">SUM(B119:F119)</f>
        <v>0</v>
      </c>
      <c r="H119" s="0"/>
      <c r="I119" s="0"/>
    </row>
    <row r="120" customFormat="false" ht="12.8" hidden="false" customHeight="false" outlineLevel="0" collapsed="false">
      <c r="A120" s="9" t="str">
        <f aca="false">"478302"</f>
        <v>478302</v>
      </c>
      <c r="B120" s="0"/>
      <c r="C120" s="10"/>
      <c r="D120" s="0"/>
      <c r="E120" s="10"/>
      <c r="F120" s="0"/>
      <c r="G120" s="11" t="n">
        <f aca="false">SUM(B120:F120)</f>
        <v>0</v>
      </c>
      <c r="H120" s="0"/>
      <c r="I120" s="0"/>
    </row>
    <row r="121" customFormat="false" ht="12.8" hidden="false" customHeight="false" outlineLevel="0" collapsed="false">
      <c r="A121" s="12" t="n">
        <v>662969</v>
      </c>
      <c r="B121" s="13"/>
      <c r="C121" s="14"/>
      <c r="D121" s="13"/>
      <c r="E121" s="14"/>
      <c r="F121" s="13"/>
      <c r="G121" s="15" t="n">
        <f aca="false">SUM(B121:F121)</f>
        <v>0</v>
      </c>
      <c r="H121" s="0"/>
      <c r="I121" s="0"/>
    </row>
    <row r="122" customFormat="false" ht="12.8" hidden="false" customHeight="false" outlineLevel="0" collapsed="false">
      <c r="A122" s="9" t="str">
        <f aca="false">"352758"</f>
        <v>352758</v>
      </c>
      <c r="B122" s="1" t="n">
        <v>4</v>
      </c>
      <c r="C122" s="10" t="n">
        <v>6</v>
      </c>
      <c r="D122" s="1" t="n">
        <v>0</v>
      </c>
      <c r="E122" s="10" t="n">
        <v>6</v>
      </c>
      <c r="F122" s="1" t="n">
        <v>2</v>
      </c>
      <c r="G122" s="11" t="n">
        <f aca="false">SUM(B122:F122)</f>
        <v>18</v>
      </c>
      <c r="H122" s="0"/>
      <c r="I122" s="0"/>
    </row>
    <row r="123" customFormat="false" ht="12.8" hidden="false" customHeight="false" outlineLevel="0" collapsed="false">
      <c r="A123" s="9" t="str">
        <f aca="false">"78562U"</f>
        <v>78562U</v>
      </c>
      <c r="B123" s="0"/>
      <c r="C123" s="10"/>
      <c r="D123" s="0"/>
      <c r="E123" s="10"/>
      <c r="F123" s="0"/>
      <c r="G123" s="11" t="n">
        <f aca="false">SUM(B123:F123)</f>
        <v>0</v>
      </c>
      <c r="H123" s="0"/>
      <c r="I123" s="0"/>
    </row>
    <row r="124" customFormat="false" ht="12.8" hidden="false" customHeight="false" outlineLevel="0" collapsed="false">
      <c r="A124" s="9" t="str">
        <f aca="false">"475936"</f>
        <v>475936</v>
      </c>
      <c r="B124" s="1" t="n">
        <v>6</v>
      </c>
      <c r="C124" s="10" t="n">
        <v>6</v>
      </c>
      <c r="D124" s="1" t="n">
        <v>6</v>
      </c>
      <c r="E124" s="10" t="n">
        <v>6</v>
      </c>
      <c r="F124" s="1" t="n">
        <v>2</v>
      </c>
      <c r="G124" s="11" t="n">
        <f aca="false">SUM(B124:F124)</f>
        <v>26</v>
      </c>
      <c r="H124" s="0"/>
      <c r="I124" s="0"/>
    </row>
    <row r="125" customFormat="false" ht="12.8" hidden="false" customHeight="false" outlineLevel="0" collapsed="false">
      <c r="A125" s="9" t="str">
        <f aca="false">"475965"</f>
        <v>475965</v>
      </c>
      <c r="B125" s="1" t="n">
        <v>3</v>
      </c>
      <c r="C125" s="10" t="n">
        <v>6</v>
      </c>
      <c r="D125" s="1" t="n">
        <v>6</v>
      </c>
      <c r="E125" s="10" t="n">
        <v>6</v>
      </c>
      <c r="F125" s="1" t="n">
        <v>2</v>
      </c>
      <c r="G125" s="11" t="n">
        <f aca="false">SUM(B125:F125)</f>
        <v>23</v>
      </c>
      <c r="H125" s="0"/>
      <c r="I125" s="0"/>
    </row>
    <row r="126" customFormat="false" ht="12.8" hidden="false" customHeight="false" outlineLevel="0" collapsed="false">
      <c r="A126" s="9" t="str">
        <f aca="false">"432568"</f>
        <v>432568</v>
      </c>
      <c r="B126" s="1" t="n">
        <v>6</v>
      </c>
      <c r="C126" s="10" t="n">
        <v>6</v>
      </c>
      <c r="D126" s="1" t="n">
        <v>6</v>
      </c>
      <c r="E126" s="10" t="n">
        <v>6</v>
      </c>
      <c r="F126" s="1" t="n">
        <v>2</v>
      </c>
      <c r="G126" s="11" t="n">
        <f aca="false">SUM(B126:F126)</f>
        <v>26</v>
      </c>
      <c r="H126" s="0"/>
      <c r="I126" s="0"/>
    </row>
    <row r="127" customFormat="false" ht="12.8" hidden="false" customHeight="false" outlineLevel="0" collapsed="false">
      <c r="A127" s="9" t="str">
        <f aca="false">"476139"</f>
        <v>476139</v>
      </c>
      <c r="B127" s="0"/>
      <c r="C127" s="10"/>
      <c r="D127" s="0"/>
      <c r="E127" s="10"/>
      <c r="F127" s="0"/>
      <c r="G127" s="11" t="n">
        <f aca="false">SUM(B127:F127)</f>
        <v>0</v>
      </c>
      <c r="H127" s="0"/>
      <c r="I127" s="0"/>
    </row>
    <row r="128" customFormat="false" ht="12.8" hidden="false" customHeight="false" outlineLevel="0" collapsed="false">
      <c r="A128" s="9" t="str">
        <f aca="false">"602097"</f>
        <v>602097</v>
      </c>
      <c r="B128" s="0"/>
      <c r="C128" s="10"/>
      <c r="D128" s="0"/>
      <c r="E128" s="10"/>
      <c r="F128" s="0"/>
      <c r="G128" s="11" t="n">
        <f aca="false">SUM(B128:F128)</f>
        <v>0</v>
      </c>
      <c r="H128" s="0"/>
      <c r="I128" s="0"/>
    </row>
    <row r="129" customFormat="false" ht="12.8" hidden="false" customHeight="false" outlineLevel="0" collapsed="false">
      <c r="A129" s="9" t="str">
        <f aca="false">"428080"</f>
        <v>428080</v>
      </c>
      <c r="B129" s="1" t="n">
        <v>1</v>
      </c>
      <c r="C129" s="10" t="n">
        <v>6</v>
      </c>
      <c r="D129" s="1" t="n">
        <v>6</v>
      </c>
      <c r="E129" s="10" t="n">
        <v>6</v>
      </c>
      <c r="F129" s="1" t="n">
        <v>2</v>
      </c>
      <c r="G129" s="11" t="n">
        <f aca="false">SUM(B129:F129)</f>
        <v>21</v>
      </c>
      <c r="H129" s="0"/>
      <c r="I129" s="0"/>
    </row>
    <row r="130" customFormat="false" ht="12.8" hidden="false" customHeight="false" outlineLevel="0" collapsed="false">
      <c r="A130" s="9" t="str">
        <f aca="false">"728492"</f>
        <v>728492</v>
      </c>
      <c r="B130" s="1" t="n">
        <v>3</v>
      </c>
      <c r="C130" s="10" t="n">
        <v>3</v>
      </c>
      <c r="D130" s="1" t="n">
        <v>6</v>
      </c>
      <c r="E130" s="10" t="n">
        <v>5</v>
      </c>
      <c r="F130" s="1" t="n">
        <v>0</v>
      </c>
      <c r="G130" s="11" t="n">
        <f aca="false">SUM(B130:F130)</f>
        <v>17</v>
      </c>
      <c r="H130" s="0"/>
      <c r="I130" s="0"/>
    </row>
    <row r="131" customFormat="false" ht="12.8" hidden="false" customHeight="false" outlineLevel="0" collapsed="false">
      <c r="A131" s="9" t="str">
        <f aca="false">"605337"</f>
        <v>605337</v>
      </c>
      <c r="B131" s="0"/>
      <c r="C131" s="10"/>
      <c r="D131" s="0"/>
      <c r="E131" s="10"/>
      <c r="F131" s="0"/>
      <c r="G131" s="11" t="n">
        <f aca="false">SUM(B131:F131)</f>
        <v>0</v>
      </c>
      <c r="H131" s="0"/>
      <c r="I131" s="0"/>
    </row>
    <row r="132" customFormat="false" ht="13.2" hidden="false" customHeight="false" outlineLevel="0" collapsed="false">
      <c r="A132" s="12"/>
      <c r="B132" s="23"/>
      <c r="C132" s="12"/>
      <c r="D132" s="13"/>
      <c r="E132" s="14"/>
      <c r="F132" s="13"/>
      <c r="G132" s="14"/>
      <c r="H132" s="13"/>
      <c r="I132" s="15"/>
    </row>
    <row r="133" customFormat="false" ht="13.2" hidden="false" customHeight="false" outlineLevel="0" collapsed="false">
      <c r="A133" s="12"/>
      <c r="B133" s="23"/>
      <c r="C133" s="12"/>
      <c r="D133" s="13"/>
      <c r="E133" s="14"/>
      <c r="F133" s="13"/>
      <c r="G133" s="14"/>
      <c r="H133" s="13"/>
      <c r="I133" s="15" t="n">
        <f aca="false">SUM(D133:H133)</f>
        <v>0</v>
      </c>
    </row>
    <row r="134" customFormat="false" ht="13.2" hidden="false" customHeight="false" outlineLevel="0" collapsed="false">
      <c r="A134" s="12"/>
      <c r="B134" s="23"/>
      <c r="C134" s="12"/>
      <c r="D134" s="13"/>
      <c r="E134" s="14"/>
      <c r="F134" s="13"/>
      <c r="G134" s="14"/>
      <c r="H134" s="13"/>
      <c r="I134" s="15" t="n">
        <f aca="false">SUM(D134:H134)</f>
        <v>0</v>
      </c>
    </row>
    <row r="135" customFormat="false" ht="13.2" hidden="false" customHeight="false" outlineLevel="0" collapsed="false">
      <c r="A135" s="12"/>
      <c r="B135" s="23"/>
      <c r="C135" s="12"/>
      <c r="D135" s="13"/>
      <c r="E135" s="14"/>
      <c r="F135" s="13"/>
      <c r="G135" s="14"/>
      <c r="H135" s="13"/>
      <c r="I135" s="15" t="n">
        <f aca="false">SUM(D135:H135)</f>
        <v>0</v>
      </c>
    </row>
    <row r="136" customFormat="false" ht="13.2" hidden="false" customHeight="false" outlineLevel="0" collapsed="false">
      <c r="A136" s="12"/>
      <c r="B136" s="23"/>
      <c r="C136" s="12"/>
      <c r="D136" s="13"/>
      <c r="E136" s="14"/>
      <c r="F136" s="13"/>
      <c r="G136" s="14"/>
      <c r="H136" s="13"/>
      <c r="I136" s="15" t="n">
        <f aca="false">SUM(D136:H136)</f>
        <v>0</v>
      </c>
    </row>
    <row r="137" customFormat="false" ht="13.2" hidden="false" customHeight="false" outlineLevel="0" collapsed="false">
      <c r="A137" s="12"/>
      <c r="B137" s="23"/>
      <c r="C137" s="12"/>
      <c r="D137" s="13"/>
      <c r="E137" s="14"/>
      <c r="F137" s="13"/>
      <c r="G137" s="14"/>
      <c r="H137" s="13"/>
      <c r="I137" s="15" t="n">
        <f aca="false">SUM(D137:H137)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37"/>
  <sheetViews>
    <sheetView windowProtection="false" showFormulas="false" showGridLines="true" showRowColHeaders="true" showZeros="true" rightToLeft="false" tabSelected="false" showOutlineSymbols="true" defaultGridColor="true" view="normal" topLeftCell="A109" colorId="64" zoomScale="150" zoomScaleNormal="150" zoomScalePageLayoutView="100" workbookViewId="0">
      <selection pane="topLeft" activeCell="B3" activeCellId="0" sqref="B3"/>
    </sheetView>
  </sheetViews>
  <sheetFormatPr defaultRowHeight="13.2"/>
  <cols>
    <col collapsed="false" hidden="false" max="2" min="1" style="1" width="10.9336734693878"/>
    <col collapsed="false" hidden="false" max="3" min="3" style="1" width="15.5255102040816"/>
    <col collapsed="false" hidden="false" max="9" min="4" style="1" width="10.9336734693878"/>
    <col collapsed="false" hidden="false" max="1025" min="10" style="0" width="8.50510204081633"/>
  </cols>
  <sheetData>
    <row r="1" customFormat="false" ht="13.2" hidden="false" customHeight="false" outlineLevel="0" collapsed="false">
      <c r="A1" s="3" t="s">
        <v>0</v>
      </c>
      <c r="B1" s="3" t="s">
        <v>9</v>
      </c>
      <c r="C1" s="4"/>
      <c r="D1" s="0"/>
      <c r="E1" s="0"/>
      <c r="F1" s="0"/>
      <c r="G1" s="0"/>
      <c r="H1" s="0"/>
      <c r="I1" s="0"/>
    </row>
    <row r="2" customFormat="false" ht="13.2" hidden="false" customHeight="false" outlineLevel="0" collapsed="false">
      <c r="A2" s="4"/>
      <c r="B2" s="5"/>
      <c r="C2" s="0"/>
      <c r="D2" s="0"/>
      <c r="E2" s="0"/>
      <c r="F2" s="0"/>
      <c r="G2" s="0"/>
      <c r="H2" s="0"/>
      <c r="I2" s="0"/>
    </row>
    <row r="3" customFormat="false" ht="12.8" hidden="false" customHeight="false" outlineLevel="0" collapsed="false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0"/>
      <c r="I3" s="0"/>
    </row>
    <row r="4" customFormat="false" ht="12.8" hidden="false" customHeight="false" outlineLevel="0" collapsed="false">
      <c r="A4" s="9" t="str">
        <f aca="false">"424576"</f>
        <v>424576</v>
      </c>
      <c r="B4" s="0"/>
      <c r="C4" s="10"/>
      <c r="D4" s="0"/>
      <c r="E4" s="10"/>
      <c r="F4" s="0"/>
      <c r="G4" s="10" t="n">
        <f aca="false">SUM(B4:F4)</f>
        <v>0</v>
      </c>
      <c r="H4" s="0"/>
      <c r="I4" s="0"/>
    </row>
    <row r="5" customFormat="false" ht="12.8" hidden="false" customHeight="false" outlineLevel="0" collapsed="false">
      <c r="A5" s="9" t="str">
        <f aca="false">"523697"</f>
        <v>523697</v>
      </c>
      <c r="B5" s="0"/>
      <c r="C5" s="10"/>
      <c r="D5" s="0"/>
      <c r="E5" s="10"/>
      <c r="F5" s="0"/>
      <c r="G5" s="10" t="n">
        <f aca="false">SUM(B5:F5)</f>
        <v>0</v>
      </c>
      <c r="H5" s="0"/>
      <c r="I5" s="0"/>
    </row>
    <row r="6" customFormat="false" ht="12.8" hidden="false" customHeight="false" outlineLevel="0" collapsed="false">
      <c r="A6" s="9" t="str">
        <f aca="false">"523684"</f>
        <v>523684</v>
      </c>
      <c r="B6" s="0"/>
      <c r="C6" s="10"/>
      <c r="D6" s="0"/>
      <c r="E6" s="10"/>
      <c r="F6" s="0"/>
      <c r="G6" s="10" t="n">
        <f aca="false">SUM(B6:F6)</f>
        <v>0</v>
      </c>
      <c r="H6" s="0"/>
      <c r="I6" s="0"/>
    </row>
    <row r="7" customFormat="false" ht="12.8" hidden="false" customHeight="false" outlineLevel="0" collapsed="false">
      <c r="A7" s="9" t="str">
        <f aca="false">"k79103"</f>
        <v>k79103</v>
      </c>
      <c r="B7" s="0"/>
      <c r="C7" s="10"/>
      <c r="D7" s="0"/>
      <c r="E7" s="10"/>
      <c r="F7" s="0"/>
      <c r="G7" s="10" t="n">
        <f aca="false">SUM(B7:F7)</f>
        <v>0</v>
      </c>
      <c r="H7" s="0"/>
      <c r="I7" s="0"/>
    </row>
    <row r="8" customFormat="false" ht="12.8" hidden="false" customHeight="false" outlineLevel="0" collapsed="false">
      <c r="A8" s="9" t="str">
        <f aca="false">"428446"</f>
        <v>428446</v>
      </c>
      <c r="B8" s="0"/>
      <c r="C8" s="10"/>
      <c r="D8" s="0"/>
      <c r="E8" s="10"/>
      <c r="F8" s="0"/>
      <c r="G8" s="10" t="n">
        <f aca="false">SUM(B8:F8)</f>
        <v>0</v>
      </c>
      <c r="H8" s="0"/>
      <c r="I8" s="0"/>
    </row>
    <row r="9" customFormat="false" ht="12.8" hidden="false" customHeight="false" outlineLevel="0" collapsed="false">
      <c r="A9" s="9" t="str">
        <f aca="false">"528498"</f>
        <v>528498</v>
      </c>
      <c r="B9" s="1" t="n">
        <v>4</v>
      </c>
      <c r="C9" s="10" t="n">
        <v>5</v>
      </c>
      <c r="D9" s="1" t="n">
        <v>2</v>
      </c>
      <c r="E9" s="10" t="n">
        <v>6</v>
      </c>
      <c r="F9" s="1" t="n">
        <v>0</v>
      </c>
      <c r="G9" s="10" t="n">
        <f aca="false">SUM(B9:F9)</f>
        <v>17</v>
      </c>
      <c r="H9" s="0"/>
      <c r="I9" s="0"/>
    </row>
    <row r="10" customFormat="false" ht="12.8" hidden="false" customHeight="false" outlineLevel="0" collapsed="false">
      <c r="A10" s="12" t="n">
        <v>596789</v>
      </c>
      <c r="B10" s="13"/>
      <c r="C10" s="14"/>
      <c r="D10" s="13"/>
      <c r="E10" s="14"/>
      <c r="F10" s="13"/>
      <c r="G10" s="24" t="n">
        <f aca="false">SUM(B10:F10)</f>
        <v>0</v>
      </c>
      <c r="H10" s="0"/>
      <c r="I10" s="0"/>
    </row>
    <row r="11" customFormat="false" ht="12.8" hidden="false" customHeight="false" outlineLevel="0" collapsed="false">
      <c r="A11" s="9" t="str">
        <f aca="false">"723675"</f>
        <v>723675</v>
      </c>
      <c r="B11" s="1" t="n">
        <v>6</v>
      </c>
      <c r="C11" s="10" t="n">
        <v>6</v>
      </c>
      <c r="D11" s="1" t="n">
        <v>1</v>
      </c>
      <c r="E11" s="10" t="n">
        <v>6</v>
      </c>
      <c r="F11" s="1" t="n">
        <v>2</v>
      </c>
      <c r="G11" s="10" t="n">
        <f aca="false">SUM(B11:F11)</f>
        <v>21</v>
      </c>
      <c r="H11" s="0"/>
      <c r="I11" s="0"/>
    </row>
    <row r="12" customFormat="false" ht="12.8" hidden="false" customHeight="false" outlineLevel="0" collapsed="false">
      <c r="A12" s="9" t="str">
        <f aca="false">"476456"</f>
        <v>476456</v>
      </c>
      <c r="B12" s="0"/>
      <c r="C12" s="10"/>
      <c r="D12" s="0"/>
      <c r="E12" s="10"/>
      <c r="F12" s="0"/>
      <c r="G12" s="10" t="n">
        <f aca="false">SUM(B12:F12)</f>
        <v>0</v>
      </c>
      <c r="H12" s="0"/>
      <c r="I12" s="0"/>
    </row>
    <row r="13" customFormat="false" ht="12.8" hidden="false" customHeight="false" outlineLevel="0" collapsed="false">
      <c r="A13" s="9" t="str">
        <f aca="false">"658245"</f>
        <v>658245</v>
      </c>
      <c r="B13" s="0"/>
      <c r="C13" s="10"/>
      <c r="D13" s="0"/>
      <c r="E13" s="10"/>
      <c r="F13" s="0"/>
      <c r="G13" s="10" t="n">
        <f aca="false">SUM(B13:F13)</f>
        <v>0</v>
      </c>
      <c r="H13" s="0"/>
      <c r="I13" s="0"/>
    </row>
    <row r="14" customFormat="false" ht="12.8" hidden="false" customHeight="false" outlineLevel="0" collapsed="false">
      <c r="A14" s="9" t="str">
        <f aca="false">"718114"</f>
        <v>718114</v>
      </c>
      <c r="B14" s="0"/>
      <c r="C14" s="10"/>
      <c r="D14" s="0"/>
      <c r="E14" s="10"/>
      <c r="F14" s="0"/>
      <c r="G14" s="10" t="n">
        <f aca="false">SUM(B14:F14)</f>
        <v>0</v>
      </c>
      <c r="H14" s="0"/>
      <c r="I14" s="0"/>
    </row>
    <row r="15" customFormat="false" ht="12.8" hidden="false" customHeight="false" outlineLevel="0" collapsed="false">
      <c r="A15" s="9" t="str">
        <f aca="false">"347488"</f>
        <v>347488</v>
      </c>
      <c r="B15" s="0"/>
      <c r="C15" s="10"/>
      <c r="D15" s="0"/>
      <c r="E15" s="10"/>
      <c r="F15" s="0"/>
      <c r="G15" s="10" t="n">
        <f aca="false">SUM(B15:F15)</f>
        <v>0</v>
      </c>
      <c r="H15" s="0"/>
      <c r="I15" s="0"/>
    </row>
    <row r="16" customFormat="false" ht="12.8" hidden="false" customHeight="false" outlineLevel="0" collapsed="false">
      <c r="A16" s="9" t="str">
        <f aca="false">"528618"</f>
        <v>528618</v>
      </c>
      <c r="B16" s="1" t="n">
        <v>6</v>
      </c>
      <c r="C16" s="10" t="n">
        <v>5</v>
      </c>
      <c r="D16" s="1" t="n">
        <v>6</v>
      </c>
      <c r="E16" s="10" t="n">
        <v>3.5</v>
      </c>
      <c r="F16" s="1" t="n">
        <v>2</v>
      </c>
      <c r="G16" s="10" t="n">
        <f aca="false">SUM(B16:F16)</f>
        <v>22.5</v>
      </c>
      <c r="H16" s="0"/>
      <c r="I16" s="0"/>
    </row>
    <row r="17" customFormat="false" ht="12.8" hidden="false" customHeight="false" outlineLevel="0" collapsed="false">
      <c r="A17" s="9" t="str">
        <f aca="false">"290247"</f>
        <v>290247</v>
      </c>
      <c r="B17" s="0"/>
      <c r="C17" s="10"/>
      <c r="D17" s="0"/>
      <c r="E17" s="10"/>
      <c r="F17" s="0"/>
      <c r="G17" s="10" t="n">
        <f aca="false">SUM(B17:F17)</f>
        <v>0</v>
      </c>
      <c r="H17" s="0"/>
      <c r="I17" s="0"/>
    </row>
    <row r="18" customFormat="false" ht="12.8" hidden="false" customHeight="false" outlineLevel="0" collapsed="false">
      <c r="A18" s="9" t="str">
        <f aca="false">"595858"</f>
        <v>595858</v>
      </c>
      <c r="B18" s="0"/>
      <c r="C18" s="10"/>
      <c r="D18" s="0"/>
      <c r="E18" s="10"/>
      <c r="F18" s="0"/>
      <c r="G18" s="10" t="n">
        <f aca="false">SUM(B18:F18)</f>
        <v>0</v>
      </c>
      <c r="H18" s="0"/>
      <c r="I18" s="0"/>
    </row>
    <row r="19" customFormat="false" ht="12.8" hidden="false" customHeight="false" outlineLevel="0" collapsed="false">
      <c r="A19" s="9" t="str">
        <f aca="false">"482068"</f>
        <v>482068</v>
      </c>
      <c r="B19" s="1" t="n">
        <v>6</v>
      </c>
      <c r="C19" s="10" t="n">
        <v>6</v>
      </c>
      <c r="D19" s="1" t="n">
        <v>5</v>
      </c>
      <c r="E19" s="10" t="n">
        <v>5.5</v>
      </c>
      <c r="F19" s="1" t="n">
        <v>2</v>
      </c>
      <c r="G19" s="10" t="n">
        <f aca="false">SUM(B19:F19)</f>
        <v>24.5</v>
      </c>
      <c r="H19" s="0"/>
      <c r="I19" s="0"/>
    </row>
    <row r="20" customFormat="false" ht="12.8" hidden="false" customHeight="false" outlineLevel="0" collapsed="false">
      <c r="A20" s="9" t="str">
        <f aca="false">"508816"</f>
        <v>508816</v>
      </c>
      <c r="B20" s="1" t="n">
        <v>6</v>
      </c>
      <c r="C20" s="10" t="n">
        <v>5</v>
      </c>
      <c r="D20" s="1" t="n">
        <v>6</v>
      </c>
      <c r="E20" s="10" t="n">
        <v>5.5</v>
      </c>
      <c r="F20" s="1" t="n">
        <v>2</v>
      </c>
      <c r="G20" s="10" t="n">
        <f aca="false">SUM(B20:F20)</f>
        <v>24.5</v>
      </c>
      <c r="H20" s="0"/>
      <c r="I20" s="0"/>
    </row>
    <row r="21" customFormat="false" ht="12.8" hidden="false" customHeight="false" outlineLevel="0" collapsed="false">
      <c r="A21" s="9" t="str">
        <f aca="false">"591881"</f>
        <v>591881</v>
      </c>
      <c r="B21" s="0"/>
      <c r="C21" s="10"/>
      <c r="D21" s="0"/>
      <c r="E21" s="10"/>
      <c r="F21" s="0"/>
      <c r="G21" s="10" t="n">
        <f aca="false">SUM(B21:F21)</f>
        <v>0</v>
      </c>
      <c r="H21" s="0"/>
      <c r="I21" s="0"/>
    </row>
    <row r="22" customFormat="false" ht="12.8" hidden="false" customHeight="false" outlineLevel="0" collapsed="false">
      <c r="A22" s="9" t="str">
        <f aca="false">"479000"</f>
        <v>479000</v>
      </c>
      <c r="B22" s="1" t="n">
        <v>6</v>
      </c>
      <c r="C22" s="10" t="n">
        <v>5</v>
      </c>
      <c r="D22" s="1" t="n">
        <v>6</v>
      </c>
      <c r="E22" s="10" t="n">
        <v>6</v>
      </c>
      <c r="F22" s="1" t="n">
        <v>2</v>
      </c>
      <c r="G22" s="10" t="n">
        <f aca="false">SUM(B22:F22)</f>
        <v>25</v>
      </c>
      <c r="H22" s="0"/>
      <c r="I22" s="0"/>
    </row>
    <row r="23" customFormat="false" ht="12.8" hidden="false" customHeight="false" outlineLevel="0" collapsed="false">
      <c r="A23" s="9" t="str">
        <f aca="false">"353207"</f>
        <v>353207</v>
      </c>
      <c r="B23" s="0"/>
      <c r="C23" s="10"/>
      <c r="D23" s="0"/>
      <c r="E23" s="10"/>
      <c r="F23" s="0"/>
      <c r="G23" s="10" t="n">
        <f aca="false">SUM(B23:F23)</f>
        <v>0</v>
      </c>
      <c r="H23" s="0"/>
      <c r="I23" s="0"/>
    </row>
    <row r="24" customFormat="false" ht="12.8" hidden="false" customHeight="false" outlineLevel="0" collapsed="false">
      <c r="A24" s="9" t="str">
        <f aca="false">"525284"</f>
        <v>525284</v>
      </c>
      <c r="B24" s="0"/>
      <c r="C24" s="10"/>
      <c r="D24" s="0"/>
      <c r="E24" s="10"/>
      <c r="F24" s="0"/>
      <c r="G24" s="10" t="n">
        <f aca="false">SUM(B24:F24)</f>
        <v>0</v>
      </c>
      <c r="H24" s="0"/>
      <c r="I24" s="0"/>
    </row>
    <row r="25" customFormat="false" ht="12.8" hidden="false" customHeight="false" outlineLevel="0" collapsed="false">
      <c r="A25" s="9" t="str">
        <f aca="false">"482136"</f>
        <v>482136</v>
      </c>
      <c r="B25" s="0"/>
      <c r="C25" s="10"/>
      <c r="D25" s="0"/>
      <c r="E25" s="10"/>
      <c r="F25" s="0"/>
      <c r="G25" s="10" t="n">
        <f aca="false">SUM(B25:F25)</f>
        <v>0</v>
      </c>
      <c r="H25" s="0"/>
      <c r="I25" s="0"/>
    </row>
    <row r="26" customFormat="false" ht="12.8" hidden="false" customHeight="false" outlineLevel="0" collapsed="false">
      <c r="A26" s="9" t="str">
        <f aca="false">"348005"</f>
        <v>348005</v>
      </c>
      <c r="B26" s="0"/>
      <c r="C26" s="10"/>
      <c r="D26" s="0"/>
      <c r="E26" s="10"/>
      <c r="F26" s="0"/>
      <c r="G26" s="10" t="n">
        <f aca="false">SUM(B26:F26)</f>
        <v>0</v>
      </c>
      <c r="H26" s="0"/>
      <c r="I26" s="0"/>
    </row>
    <row r="27" customFormat="false" ht="12.8" hidden="false" customHeight="false" outlineLevel="0" collapsed="false">
      <c r="A27" s="9" t="str">
        <f aca="false">"84581P"</f>
        <v>84581P</v>
      </c>
      <c r="B27" s="0"/>
      <c r="C27" s="10"/>
      <c r="D27" s="0"/>
      <c r="E27" s="10"/>
      <c r="F27" s="0"/>
      <c r="G27" s="10" t="n">
        <f aca="false">SUM(B27:F27)</f>
        <v>0</v>
      </c>
      <c r="H27" s="0"/>
      <c r="I27" s="0"/>
    </row>
    <row r="28" customFormat="false" ht="12.8" hidden="false" customHeight="false" outlineLevel="0" collapsed="false">
      <c r="A28" s="9" t="str">
        <f aca="false">"473640"</f>
        <v>473640</v>
      </c>
      <c r="B28" s="1" t="n">
        <v>6</v>
      </c>
      <c r="C28" s="10" t="n">
        <v>6</v>
      </c>
      <c r="D28" s="1" t="n">
        <v>6</v>
      </c>
      <c r="E28" s="10" t="n">
        <v>6</v>
      </c>
      <c r="F28" s="1" t="n">
        <v>2</v>
      </c>
      <c r="G28" s="10" t="n">
        <f aca="false">SUM(B28:F28)</f>
        <v>26</v>
      </c>
      <c r="H28" s="0"/>
      <c r="I28" s="0"/>
    </row>
    <row r="29" customFormat="false" ht="12.8" hidden="false" customHeight="false" outlineLevel="0" collapsed="false">
      <c r="A29" s="9" t="str">
        <f aca="false">"540133"</f>
        <v>540133</v>
      </c>
      <c r="B29" s="0"/>
      <c r="C29" s="10"/>
      <c r="D29" s="0"/>
      <c r="E29" s="10"/>
      <c r="F29" s="0"/>
      <c r="G29" s="10" t="n">
        <f aca="false">SUM(B29:F29)</f>
        <v>0</v>
      </c>
      <c r="H29" s="0"/>
      <c r="I29" s="0"/>
    </row>
    <row r="30" customFormat="false" ht="12.8" hidden="false" customHeight="false" outlineLevel="0" collapsed="false">
      <c r="A30" s="9" t="str">
        <f aca="false">"51620U"</f>
        <v>51620U</v>
      </c>
      <c r="B30" s="0"/>
      <c r="C30" s="10"/>
      <c r="D30" s="0"/>
      <c r="E30" s="10"/>
      <c r="F30" s="0"/>
      <c r="G30" s="10" t="n">
        <f aca="false">SUM(B30:F30)</f>
        <v>0</v>
      </c>
      <c r="H30" s="0"/>
      <c r="I30" s="0"/>
    </row>
    <row r="31" customFormat="false" ht="12.8" hidden="false" customHeight="false" outlineLevel="0" collapsed="false">
      <c r="A31" s="9" t="str">
        <f aca="false">"348335"</f>
        <v>348335</v>
      </c>
      <c r="B31" s="0"/>
      <c r="C31" s="10"/>
      <c r="D31" s="0"/>
      <c r="E31" s="10"/>
      <c r="F31" s="0"/>
      <c r="G31" s="10" t="n">
        <f aca="false">SUM(B31:F31)</f>
        <v>0</v>
      </c>
      <c r="H31" s="0"/>
      <c r="I31" s="0"/>
    </row>
    <row r="32" customFormat="false" ht="12.8" hidden="false" customHeight="false" outlineLevel="0" collapsed="false">
      <c r="A32" s="9" t="str">
        <f aca="false">"586210"</f>
        <v>586210</v>
      </c>
      <c r="B32" s="0"/>
      <c r="C32" s="10"/>
      <c r="D32" s="0"/>
      <c r="E32" s="10"/>
      <c r="F32" s="0"/>
      <c r="G32" s="10" t="n">
        <f aca="false">SUM(B32:F32)</f>
        <v>0</v>
      </c>
      <c r="H32" s="0"/>
      <c r="I32" s="0"/>
    </row>
    <row r="33" customFormat="false" ht="12.8" hidden="false" customHeight="false" outlineLevel="0" collapsed="false">
      <c r="A33" s="9" t="str">
        <f aca="false">"528883"</f>
        <v>528883</v>
      </c>
      <c r="B33" s="1" t="n">
        <v>5</v>
      </c>
      <c r="C33" s="10" t="n">
        <v>6</v>
      </c>
      <c r="D33" s="1" t="n">
        <v>3</v>
      </c>
      <c r="E33" s="10" t="n">
        <v>6</v>
      </c>
      <c r="F33" s="1" t="n">
        <v>2</v>
      </c>
      <c r="G33" s="10" t="n">
        <f aca="false">SUM(B33:F33)</f>
        <v>22</v>
      </c>
      <c r="H33" s="0"/>
      <c r="I33" s="0"/>
    </row>
    <row r="34" customFormat="false" ht="12.8" hidden="false" customHeight="false" outlineLevel="0" collapsed="false">
      <c r="A34" s="9" t="str">
        <f aca="false">"47130M"</f>
        <v>47130M</v>
      </c>
      <c r="B34" s="0"/>
      <c r="C34" s="10"/>
      <c r="D34" s="0"/>
      <c r="E34" s="10"/>
      <c r="F34" s="0"/>
      <c r="G34" s="10" t="n">
        <f aca="false">SUM(B34:F34)</f>
        <v>0</v>
      </c>
      <c r="H34" s="0"/>
      <c r="I34" s="0"/>
    </row>
    <row r="35" customFormat="false" ht="12.8" hidden="false" customHeight="false" outlineLevel="0" collapsed="false">
      <c r="A35" s="12" t="n">
        <v>528935</v>
      </c>
      <c r="B35" s="13"/>
      <c r="C35" s="14"/>
      <c r="D35" s="13"/>
      <c r="E35" s="14"/>
      <c r="F35" s="13"/>
      <c r="G35" s="24" t="n">
        <f aca="false">SUM(B35:F35)</f>
        <v>0</v>
      </c>
      <c r="H35" s="0"/>
      <c r="I35" s="0"/>
    </row>
    <row r="36" customFormat="false" ht="12.8" hidden="false" customHeight="false" outlineLevel="0" collapsed="false">
      <c r="A36" s="9" t="str">
        <f aca="false">"476799"</f>
        <v>476799</v>
      </c>
      <c r="B36" s="0"/>
      <c r="C36" s="10"/>
      <c r="D36" s="0"/>
      <c r="E36" s="10"/>
      <c r="F36" s="0"/>
      <c r="G36" s="10" t="n">
        <f aca="false">SUM(B36:F36)</f>
        <v>0</v>
      </c>
      <c r="H36" s="0"/>
      <c r="I36" s="0"/>
    </row>
    <row r="37" customFormat="false" ht="12.8" hidden="false" customHeight="false" outlineLevel="0" collapsed="false">
      <c r="A37" s="9" t="str">
        <f aca="false">"355629"</f>
        <v>355629</v>
      </c>
      <c r="B37" s="0"/>
      <c r="C37" s="10"/>
      <c r="D37" s="0"/>
      <c r="E37" s="10"/>
      <c r="F37" s="0"/>
      <c r="G37" s="10" t="n">
        <f aca="false">SUM(B37:F37)</f>
        <v>0</v>
      </c>
      <c r="H37" s="0"/>
      <c r="I37" s="0"/>
    </row>
    <row r="38" customFormat="false" ht="12.8" hidden="false" customHeight="false" outlineLevel="0" collapsed="false">
      <c r="A38" s="9" t="str">
        <f aca="false">"223094"</f>
        <v>223094</v>
      </c>
      <c r="B38" s="0"/>
      <c r="C38" s="10"/>
      <c r="D38" s="0"/>
      <c r="E38" s="10"/>
      <c r="F38" s="0"/>
      <c r="G38" s="10" t="n">
        <f aca="false">SUM(B38:F38)</f>
        <v>0</v>
      </c>
      <c r="H38" s="0"/>
      <c r="I38" s="0"/>
    </row>
    <row r="39" customFormat="false" ht="12.8" hidden="false" customHeight="false" outlineLevel="0" collapsed="false">
      <c r="A39" s="12" t="n">
        <v>525608</v>
      </c>
      <c r="B39" s="13" t="n">
        <v>6</v>
      </c>
      <c r="C39" s="14" t="n">
        <v>6</v>
      </c>
      <c r="D39" s="13" t="n">
        <v>6</v>
      </c>
      <c r="E39" s="14" t="n">
        <v>3.5</v>
      </c>
      <c r="F39" s="13" t="n">
        <v>2</v>
      </c>
      <c r="G39" s="24" t="n">
        <f aca="false">SUM(B39:F39)</f>
        <v>23.5</v>
      </c>
      <c r="H39" s="0"/>
      <c r="I39" s="0"/>
    </row>
    <row r="40" customFormat="false" ht="12.8" hidden="false" customHeight="false" outlineLevel="0" collapsed="false">
      <c r="A40" s="9" t="str">
        <f aca="false">"608949"</f>
        <v>608949</v>
      </c>
      <c r="B40" s="1" t="n">
        <v>6</v>
      </c>
      <c r="C40" s="10" t="n">
        <v>6</v>
      </c>
      <c r="D40" s="1" t="n">
        <v>6</v>
      </c>
      <c r="E40" s="10" t="n">
        <v>6</v>
      </c>
      <c r="F40" s="1" t="n">
        <v>2</v>
      </c>
      <c r="G40" s="10" t="n">
        <f aca="false">SUM(B40:F40)</f>
        <v>26</v>
      </c>
      <c r="H40" s="0"/>
      <c r="I40" s="0"/>
    </row>
    <row r="41" customFormat="false" ht="12.8" hidden="false" customHeight="false" outlineLevel="0" collapsed="false">
      <c r="A41" s="9" t="str">
        <f aca="false">"556091"</f>
        <v>556091</v>
      </c>
      <c r="B41" s="0"/>
      <c r="C41" s="10"/>
      <c r="D41" s="0"/>
      <c r="E41" s="10"/>
      <c r="F41" s="0"/>
      <c r="G41" s="10" t="n">
        <f aca="false">SUM(B41:F41)</f>
        <v>0</v>
      </c>
      <c r="H41" s="0"/>
      <c r="I41" s="0"/>
    </row>
    <row r="42" customFormat="false" ht="12.8" hidden="false" customHeight="false" outlineLevel="0" collapsed="false">
      <c r="A42" s="9" t="str">
        <f aca="false">"425481"</f>
        <v>425481</v>
      </c>
      <c r="B42" s="1" t="n">
        <v>4</v>
      </c>
      <c r="C42" s="10" t="n">
        <v>4.5</v>
      </c>
      <c r="D42" s="1" t="n">
        <v>1</v>
      </c>
      <c r="E42" s="10" t="n">
        <v>4.5</v>
      </c>
      <c r="F42" s="1" t="n">
        <v>0</v>
      </c>
      <c r="G42" s="10" t="n">
        <f aca="false">SUM(B42:F42)</f>
        <v>14</v>
      </c>
      <c r="H42" s="0"/>
      <c r="I42" s="0"/>
    </row>
    <row r="43" customFormat="false" ht="12.8" hidden="false" customHeight="false" outlineLevel="0" collapsed="false">
      <c r="A43" s="9" t="str">
        <f aca="false">"525789"</f>
        <v>525789</v>
      </c>
      <c r="B43" s="1" t="n">
        <v>6</v>
      </c>
      <c r="C43" s="10" t="n">
        <v>6</v>
      </c>
      <c r="D43" s="1" t="n">
        <v>6</v>
      </c>
      <c r="E43" s="10" t="n">
        <v>6</v>
      </c>
      <c r="F43" s="1" t="n">
        <v>2</v>
      </c>
      <c r="G43" s="10" t="n">
        <f aca="false">SUM(B43:F43)</f>
        <v>26</v>
      </c>
      <c r="H43" s="0"/>
      <c r="I43" s="0"/>
    </row>
    <row r="44" customFormat="false" ht="12.8" hidden="false" customHeight="false" outlineLevel="0" collapsed="false">
      <c r="A44" s="9" t="str">
        <f aca="false">"425504"</f>
        <v>425504</v>
      </c>
      <c r="B44" s="0"/>
      <c r="C44" s="10"/>
      <c r="D44" s="0"/>
      <c r="E44" s="10"/>
      <c r="F44" s="0"/>
      <c r="G44" s="10" t="n">
        <f aca="false">SUM(B44:F44)</f>
        <v>0</v>
      </c>
      <c r="H44" s="0"/>
      <c r="I44" s="0"/>
    </row>
    <row r="45" customFormat="false" ht="12.8" hidden="false" customHeight="false" outlineLevel="0" collapsed="false">
      <c r="A45" s="9" t="str">
        <f aca="false">"476883"</f>
        <v>476883</v>
      </c>
      <c r="B45" s="0"/>
      <c r="C45" s="10"/>
      <c r="D45" s="0"/>
      <c r="E45" s="10"/>
      <c r="F45" s="0"/>
      <c r="G45" s="10" t="n">
        <f aca="false">SUM(B45:F45)</f>
        <v>0</v>
      </c>
      <c r="H45" s="0"/>
      <c r="I45" s="0"/>
    </row>
    <row r="46" customFormat="false" ht="12.8" hidden="false" customHeight="false" outlineLevel="0" collapsed="false">
      <c r="A46" s="9" t="str">
        <f aca="false">"529138"</f>
        <v>529138</v>
      </c>
      <c r="B46" s="0"/>
      <c r="C46" s="10"/>
      <c r="D46" s="0"/>
      <c r="E46" s="10"/>
      <c r="F46" s="0"/>
      <c r="G46" s="10" t="n">
        <f aca="false">SUM(B46:F46)</f>
        <v>0</v>
      </c>
      <c r="H46" s="0"/>
      <c r="I46" s="0"/>
    </row>
    <row r="47" customFormat="false" ht="12.8" hidden="false" customHeight="false" outlineLevel="0" collapsed="false">
      <c r="A47" s="9" t="str">
        <f aca="false">"526186"</f>
        <v>526186</v>
      </c>
      <c r="B47" s="1" t="n">
        <v>6</v>
      </c>
      <c r="C47" s="10" t="n">
        <v>5</v>
      </c>
      <c r="D47" s="1" t="n">
        <v>6</v>
      </c>
      <c r="E47" s="10" t="n">
        <v>6</v>
      </c>
      <c r="F47" s="1" t="n">
        <v>2</v>
      </c>
      <c r="G47" s="10" t="n">
        <f aca="false">SUM(B47:F47)</f>
        <v>25</v>
      </c>
      <c r="H47" s="0"/>
      <c r="I47" s="0"/>
    </row>
    <row r="48" customFormat="false" ht="12.8" hidden="false" customHeight="false" outlineLevel="0" collapsed="false">
      <c r="A48" s="9" t="str">
        <f aca="false">"680624"</f>
        <v>680624</v>
      </c>
      <c r="B48" s="1" t="n">
        <v>0</v>
      </c>
      <c r="C48" s="10" t="n">
        <v>4</v>
      </c>
      <c r="D48" s="1" t="n">
        <v>0</v>
      </c>
      <c r="E48" s="10" t="n">
        <v>0</v>
      </c>
      <c r="F48" s="1" t="n">
        <v>0</v>
      </c>
      <c r="G48" s="10" t="n">
        <f aca="false">SUM(B48:F48)</f>
        <v>4</v>
      </c>
      <c r="H48" s="0"/>
      <c r="I48" s="0"/>
    </row>
    <row r="49" customFormat="false" ht="12.8" hidden="false" customHeight="false" outlineLevel="0" collapsed="false">
      <c r="A49" s="9" t="str">
        <f aca="false">"546645"</f>
        <v>546645</v>
      </c>
      <c r="B49" s="0"/>
      <c r="C49" s="10"/>
      <c r="D49" s="0"/>
      <c r="E49" s="10"/>
      <c r="F49" s="0"/>
      <c r="G49" s="10" t="n">
        <f aca="false">SUM(B49:F49)</f>
        <v>0</v>
      </c>
      <c r="H49" s="0"/>
      <c r="I49" s="0"/>
    </row>
    <row r="50" customFormat="false" ht="12.8" hidden="false" customHeight="false" outlineLevel="0" collapsed="false">
      <c r="A50" s="9" t="str">
        <f aca="false">"223243"</f>
        <v>223243</v>
      </c>
      <c r="B50" s="1" t="n">
        <v>6</v>
      </c>
      <c r="C50" s="10" t="n">
        <v>5</v>
      </c>
      <c r="D50" s="1" t="n">
        <v>2</v>
      </c>
      <c r="E50" s="10" t="n">
        <v>3</v>
      </c>
      <c r="F50" s="1" t="n">
        <v>2</v>
      </c>
      <c r="G50" s="10" t="n">
        <f aca="false">SUM(B50:F50)</f>
        <v>18</v>
      </c>
      <c r="H50" s="0"/>
      <c r="I50" s="0"/>
    </row>
    <row r="51" customFormat="false" ht="12.8" hidden="false" customHeight="false" outlineLevel="0" collapsed="false">
      <c r="A51" s="9" t="str">
        <f aca="false">"425698"</f>
        <v>425698</v>
      </c>
      <c r="B51" s="1" t="n">
        <v>5</v>
      </c>
      <c r="C51" s="10" t="n">
        <v>5</v>
      </c>
      <c r="D51" s="1" t="n">
        <v>0</v>
      </c>
      <c r="E51" s="10" t="n">
        <v>4.5</v>
      </c>
      <c r="F51" s="1" t="n">
        <v>2</v>
      </c>
      <c r="G51" s="10" t="n">
        <f aca="false">SUM(B51:F51)</f>
        <v>16.5</v>
      </c>
      <c r="H51" s="0"/>
      <c r="I51" s="0"/>
    </row>
    <row r="52" customFormat="false" ht="12.8" hidden="false" customHeight="false" outlineLevel="0" collapsed="false">
      <c r="A52" s="9" t="str">
        <f aca="false">"429584"</f>
        <v>429584</v>
      </c>
      <c r="B52" s="0"/>
      <c r="C52" s="10"/>
      <c r="D52" s="0"/>
      <c r="E52" s="10"/>
      <c r="F52" s="0"/>
      <c r="G52" s="10" t="n">
        <f aca="false">SUM(B52:F52)</f>
        <v>0</v>
      </c>
      <c r="H52" s="0"/>
      <c r="I52" s="0"/>
    </row>
    <row r="53" customFormat="false" ht="12.8" hidden="false" customHeight="false" outlineLevel="0" collapsed="false">
      <c r="A53" s="9" t="str">
        <f aca="false">"287849"</f>
        <v>287849</v>
      </c>
      <c r="B53" s="1" t="n">
        <v>6</v>
      </c>
      <c r="C53" s="10" t="n">
        <v>4.5</v>
      </c>
      <c r="D53" s="1" t="n">
        <v>3</v>
      </c>
      <c r="E53" s="10" t="n">
        <v>5</v>
      </c>
      <c r="F53" s="1" t="n">
        <v>2</v>
      </c>
      <c r="G53" s="10" t="n">
        <f aca="false">SUM(B53:F53)</f>
        <v>20.5</v>
      </c>
      <c r="H53" s="0"/>
      <c r="I53" s="0"/>
    </row>
    <row r="54" customFormat="false" ht="12.8" hidden="false" customHeight="false" outlineLevel="0" collapsed="false">
      <c r="A54" s="9" t="str">
        <f aca="false">"479673"</f>
        <v>479673</v>
      </c>
      <c r="B54" s="1" t="n">
        <v>6</v>
      </c>
      <c r="C54" s="10" t="n">
        <v>5</v>
      </c>
      <c r="D54" s="1" t="n">
        <v>4</v>
      </c>
      <c r="E54" s="10" t="n">
        <v>6</v>
      </c>
      <c r="F54" s="1" t="n">
        <v>2</v>
      </c>
      <c r="G54" s="10" t="n">
        <f aca="false">SUM(B54:F54)</f>
        <v>23</v>
      </c>
      <c r="H54" s="0"/>
      <c r="I54" s="0"/>
    </row>
    <row r="55" customFormat="false" ht="12.8" hidden="false" customHeight="false" outlineLevel="0" collapsed="false">
      <c r="A55" s="9" t="str">
        <f aca="false">"425957"</f>
        <v>425957</v>
      </c>
      <c r="B55" s="0"/>
      <c r="C55" s="10"/>
      <c r="D55" s="0"/>
      <c r="E55" s="10"/>
      <c r="F55" s="0"/>
      <c r="G55" s="10" t="n">
        <f aca="false">SUM(B55:F55)</f>
        <v>0</v>
      </c>
      <c r="H55" s="0"/>
      <c r="I55" s="0"/>
    </row>
    <row r="56" customFormat="false" ht="12.8" hidden="false" customHeight="false" outlineLevel="0" collapsed="false">
      <c r="A56" s="9" t="str">
        <f aca="false">"483038"</f>
        <v>483038</v>
      </c>
      <c r="B56" s="0"/>
      <c r="C56" s="10"/>
      <c r="D56" s="0"/>
      <c r="E56" s="10"/>
      <c r="F56" s="0"/>
      <c r="G56" s="10" t="n">
        <f aca="false">SUM(B56:F56)</f>
        <v>0</v>
      </c>
      <c r="H56" s="0"/>
      <c r="I56" s="0"/>
    </row>
    <row r="57" customFormat="false" ht="12.8" hidden="false" customHeight="false" outlineLevel="0" collapsed="false">
      <c r="A57" s="9" t="str">
        <f aca="false">"479770"</f>
        <v>479770</v>
      </c>
      <c r="B57" s="1" t="n">
        <v>6</v>
      </c>
      <c r="C57" s="10" t="n">
        <v>5</v>
      </c>
      <c r="D57" s="1" t="n">
        <v>6</v>
      </c>
      <c r="E57" s="10" t="n">
        <v>6</v>
      </c>
      <c r="F57" s="1" t="n">
        <v>2</v>
      </c>
      <c r="G57" s="10" t="n">
        <f aca="false">SUM(B57:F57)</f>
        <v>25</v>
      </c>
      <c r="H57" s="0"/>
      <c r="I57" s="0"/>
    </row>
    <row r="58" customFormat="false" ht="12.8" hidden="false" customHeight="false" outlineLevel="0" collapsed="false">
      <c r="A58" s="9" t="str">
        <f aca="false">"53995U"</f>
        <v>53995U</v>
      </c>
      <c r="B58" s="0"/>
      <c r="C58" s="10"/>
      <c r="D58" s="0"/>
      <c r="E58" s="10"/>
      <c r="F58" s="0"/>
      <c r="G58" s="10" t="n">
        <f aca="false">SUM(B58:F58)</f>
        <v>0</v>
      </c>
      <c r="H58" s="0"/>
      <c r="I58" s="0"/>
    </row>
    <row r="59" customFormat="false" ht="12.8" hidden="false" customHeight="false" outlineLevel="0" collapsed="false">
      <c r="A59" s="9" t="n">
        <v>474571</v>
      </c>
      <c r="B59" s="0"/>
      <c r="C59" s="10"/>
      <c r="D59" s="0"/>
      <c r="E59" s="10"/>
      <c r="F59" s="0"/>
      <c r="G59" s="10"/>
      <c r="H59" s="0"/>
      <c r="I59" s="0"/>
    </row>
    <row r="60" customFormat="false" ht="12.8" hidden="false" customHeight="false" outlineLevel="0" collapsed="false">
      <c r="A60" s="9" t="str">
        <f aca="false">"356152"</f>
        <v>356152</v>
      </c>
      <c r="B60" s="1" t="n">
        <v>6</v>
      </c>
      <c r="C60" s="10" t="n">
        <v>4</v>
      </c>
      <c r="D60" s="1" t="n">
        <v>6</v>
      </c>
      <c r="E60" s="10" t="n">
        <v>6</v>
      </c>
      <c r="F60" s="1" t="n">
        <v>2</v>
      </c>
      <c r="G60" s="10" t="n">
        <f aca="false">SUM(B60:F60)</f>
        <v>24</v>
      </c>
      <c r="H60" s="0"/>
      <c r="I60" s="0"/>
    </row>
    <row r="61" customFormat="false" ht="12.8" hidden="false" customHeight="false" outlineLevel="0" collapsed="false">
      <c r="A61" s="9" t="str">
        <f aca="false">"588373"</f>
        <v>588373</v>
      </c>
      <c r="B61" s="0"/>
      <c r="C61" s="10"/>
      <c r="D61" s="0"/>
      <c r="E61" s="10"/>
      <c r="F61" s="0"/>
      <c r="G61" s="10" t="n">
        <f aca="false">SUM(B61:F61)</f>
        <v>0</v>
      </c>
      <c r="H61" s="0"/>
      <c r="I61" s="0"/>
    </row>
    <row r="62" customFormat="false" ht="12.8" hidden="false" customHeight="false" outlineLevel="0" collapsed="false">
      <c r="A62" s="12" t="n">
        <v>430780</v>
      </c>
      <c r="B62" s="13" t="n">
        <v>6</v>
      </c>
      <c r="C62" s="14" t="n">
        <v>4.5</v>
      </c>
      <c r="D62" s="13" t="n">
        <v>2</v>
      </c>
      <c r="E62" s="14" t="n">
        <v>6</v>
      </c>
      <c r="F62" s="13" t="n">
        <v>2</v>
      </c>
      <c r="G62" s="24" t="n">
        <f aca="false">SUM(B62:F62)</f>
        <v>20.5</v>
      </c>
      <c r="H62" s="0"/>
      <c r="I62" s="0"/>
    </row>
    <row r="63" customFormat="false" ht="12.8" hidden="false" customHeight="false" outlineLevel="0" collapsed="false">
      <c r="A63" s="9" t="str">
        <f aca="false">"477507"</f>
        <v>477507</v>
      </c>
      <c r="B63" s="1" t="n">
        <v>6</v>
      </c>
      <c r="C63" s="10" t="n">
        <v>6</v>
      </c>
      <c r="D63" s="1" t="n">
        <v>4</v>
      </c>
      <c r="E63" s="10" t="n">
        <v>5</v>
      </c>
      <c r="F63" s="1" t="n">
        <v>2</v>
      </c>
      <c r="G63" s="10" t="n">
        <f aca="false">SUM(B63:F63)</f>
        <v>23</v>
      </c>
      <c r="H63" s="0"/>
      <c r="I63" s="0"/>
    </row>
    <row r="64" customFormat="false" ht="12.8" hidden="false" customHeight="false" outlineLevel="0" collapsed="false">
      <c r="A64" s="9" t="str">
        <f aca="false">"480248"</f>
        <v>480248</v>
      </c>
      <c r="B64" s="1" t="n">
        <v>4</v>
      </c>
      <c r="C64" s="10" t="n">
        <v>6</v>
      </c>
      <c r="D64" s="1" t="n">
        <v>0</v>
      </c>
      <c r="E64" s="10" t="n">
        <v>4.5</v>
      </c>
      <c r="F64" s="1" t="n">
        <v>2</v>
      </c>
      <c r="G64" s="10" t="n">
        <f aca="false">SUM(B64:F64)</f>
        <v>16.5</v>
      </c>
      <c r="H64" s="0"/>
      <c r="I64" s="0"/>
    </row>
    <row r="65" customFormat="false" ht="12.8" hidden="false" customHeight="false" outlineLevel="0" collapsed="false">
      <c r="A65" s="16" t="n">
        <v>430803</v>
      </c>
      <c r="B65" s="17"/>
      <c r="C65" s="18"/>
      <c r="D65" s="17"/>
      <c r="E65" s="18"/>
      <c r="F65" s="17"/>
      <c r="G65" s="18" t="n">
        <f aca="false">SUM(B65:F65)</f>
        <v>0</v>
      </c>
      <c r="H65" s="0"/>
      <c r="I65" s="0"/>
    </row>
    <row r="66" customFormat="false" ht="12.8" hidden="false" customHeight="false" outlineLevel="0" collapsed="false">
      <c r="A66" s="9" t="str">
        <f aca="false">"544375"</f>
        <v>544375</v>
      </c>
      <c r="B66" s="0"/>
      <c r="C66" s="10"/>
      <c r="D66" s="0"/>
      <c r="E66" s="10"/>
      <c r="F66" s="0"/>
      <c r="G66" s="10" t="n">
        <f aca="false">SUM(B66:F66)</f>
        <v>0</v>
      </c>
      <c r="H66" s="0"/>
      <c r="I66" s="0"/>
    </row>
    <row r="67" customFormat="false" ht="12.8" hidden="false" customHeight="false" outlineLevel="0" collapsed="false">
      <c r="A67" s="9" t="str">
        <f aca="false">"483546"</f>
        <v>483546</v>
      </c>
      <c r="B67" s="1" t="n">
        <v>4</v>
      </c>
      <c r="C67" s="10" t="n">
        <v>5</v>
      </c>
      <c r="D67" s="1" t="n">
        <v>0</v>
      </c>
      <c r="E67" s="10" t="n">
        <v>4.5</v>
      </c>
      <c r="F67" s="1" t="n">
        <v>0</v>
      </c>
      <c r="G67" s="10" t="n">
        <f aca="false">SUM(B67:F67)</f>
        <v>13.5</v>
      </c>
      <c r="H67" s="0"/>
      <c r="I67" s="0"/>
    </row>
    <row r="68" customFormat="false" ht="12.8" hidden="false" customHeight="false" outlineLevel="0" collapsed="false">
      <c r="A68" s="9" t="str">
        <f aca="false">"426406"</f>
        <v>426406</v>
      </c>
      <c r="B68" s="1" t="n">
        <v>6</v>
      </c>
      <c r="C68" s="10" t="n">
        <v>5</v>
      </c>
      <c r="D68" s="1" t="n">
        <v>1</v>
      </c>
      <c r="E68" s="10" t="n">
        <v>3</v>
      </c>
      <c r="F68" s="1" t="n">
        <v>0</v>
      </c>
      <c r="G68" s="10" t="n">
        <f aca="false">SUM(B68:F68)</f>
        <v>15</v>
      </c>
      <c r="H68" s="0"/>
      <c r="I68" s="0"/>
    </row>
    <row r="69" customFormat="false" ht="12.8" hidden="false" customHeight="false" outlineLevel="0" collapsed="false">
      <c r="A69" s="9" t="str">
        <f aca="false">"426448"</f>
        <v>426448</v>
      </c>
      <c r="B69" s="0"/>
      <c r="C69" s="10"/>
      <c r="D69" s="0"/>
      <c r="E69" s="10"/>
      <c r="F69" s="0"/>
      <c r="G69" s="10" t="n">
        <f aca="false">SUM(B69:F69)</f>
        <v>0</v>
      </c>
      <c r="H69" s="0"/>
      <c r="I69" s="0"/>
    </row>
    <row r="70" customFormat="false" ht="12.8" hidden="false" customHeight="false" outlineLevel="0" collapsed="false">
      <c r="A70" s="9" t="str">
        <f aca="false">"536862"</f>
        <v>536862</v>
      </c>
      <c r="B70" s="0"/>
      <c r="C70" s="10"/>
      <c r="D70" s="0"/>
      <c r="E70" s="10"/>
      <c r="F70" s="0"/>
      <c r="G70" s="10" t="n">
        <f aca="false">SUM(B70:F70)</f>
        <v>0</v>
      </c>
      <c r="H70" s="0"/>
      <c r="I70" s="0"/>
    </row>
    <row r="71" customFormat="false" ht="12.8" hidden="false" customHeight="false" outlineLevel="0" collapsed="false">
      <c r="A71" s="9" t="str">
        <f aca="false">"526704"</f>
        <v>526704</v>
      </c>
      <c r="B71" s="1" t="n">
        <v>6</v>
      </c>
      <c r="C71" s="10" t="n">
        <v>6</v>
      </c>
      <c r="D71" s="1" t="n">
        <v>6</v>
      </c>
      <c r="E71" s="10" t="n">
        <v>6</v>
      </c>
      <c r="F71" s="1" t="n">
        <v>2</v>
      </c>
      <c r="G71" s="10" t="n">
        <f aca="false">SUM(B71:F71)</f>
        <v>26</v>
      </c>
      <c r="H71" s="0"/>
      <c r="I71" s="0"/>
    </row>
    <row r="72" customFormat="false" ht="12.8" hidden="false" customHeight="false" outlineLevel="0" collapsed="false">
      <c r="A72" s="9" t="str">
        <f aca="false">"474801"</f>
        <v>474801</v>
      </c>
      <c r="B72" s="0"/>
      <c r="C72" s="10"/>
      <c r="D72" s="0"/>
      <c r="E72" s="10"/>
      <c r="F72" s="0"/>
      <c r="G72" s="10" t="n">
        <f aca="false">SUM(B72:F72)</f>
        <v>0</v>
      </c>
      <c r="H72" s="0"/>
      <c r="I72" s="0"/>
    </row>
    <row r="73" customFormat="false" ht="12.8" hidden="false" customHeight="false" outlineLevel="0" collapsed="false">
      <c r="A73" s="9" t="str">
        <f aca="false">"704526"</f>
        <v>704526</v>
      </c>
      <c r="B73" s="0"/>
      <c r="C73" s="10"/>
      <c r="D73" s="0"/>
      <c r="E73" s="10"/>
      <c r="F73" s="0"/>
      <c r="G73" s="10" t="n">
        <f aca="false">SUM(B73:F73)</f>
        <v>0</v>
      </c>
      <c r="H73" s="0"/>
      <c r="I73" s="0"/>
    </row>
    <row r="74" customFormat="false" ht="12.8" hidden="false" customHeight="false" outlineLevel="0" collapsed="false">
      <c r="A74" s="9" t="str">
        <f aca="false">"362256"</f>
        <v>362256</v>
      </c>
      <c r="B74" s="0"/>
      <c r="C74" s="10"/>
      <c r="D74" s="0"/>
      <c r="E74" s="10"/>
      <c r="F74" s="0"/>
      <c r="G74" s="10" t="n">
        <f aca="false">SUM(B74:F74)</f>
        <v>0</v>
      </c>
      <c r="H74" s="0"/>
      <c r="I74" s="0"/>
    </row>
    <row r="75" customFormat="false" ht="12.8" hidden="false" customHeight="false" outlineLevel="0" collapsed="false">
      <c r="A75" s="9" t="str">
        <f aca="false">"533263"</f>
        <v>533263</v>
      </c>
      <c r="B75" s="0"/>
      <c r="C75" s="10"/>
      <c r="D75" s="0"/>
      <c r="E75" s="10"/>
      <c r="F75" s="0"/>
      <c r="G75" s="10" t="n">
        <f aca="false">SUM(B75:F75)</f>
        <v>0</v>
      </c>
      <c r="H75" s="0"/>
      <c r="I75" s="0"/>
    </row>
    <row r="76" customFormat="false" ht="12.8" hidden="false" customHeight="false" outlineLevel="0" collapsed="false">
      <c r="A76" s="12" t="n">
        <v>593465</v>
      </c>
      <c r="B76" s="13"/>
      <c r="C76" s="14"/>
      <c r="D76" s="13"/>
      <c r="E76" s="14"/>
      <c r="F76" s="13"/>
      <c r="G76" s="24" t="n">
        <f aca="false">SUM(B76:F76)</f>
        <v>0</v>
      </c>
      <c r="H76" s="0"/>
      <c r="I76" s="0"/>
    </row>
    <row r="77" customFormat="false" ht="12.8" hidden="false" customHeight="false" outlineLevel="0" collapsed="false">
      <c r="A77" s="12" t="n">
        <v>480329</v>
      </c>
      <c r="B77" s="13"/>
      <c r="C77" s="14"/>
      <c r="D77" s="13"/>
      <c r="E77" s="14"/>
      <c r="F77" s="13"/>
      <c r="G77" s="24" t="n">
        <f aca="false">SUM(B77:F77)</f>
        <v>0</v>
      </c>
      <c r="H77" s="0"/>
      <c r="I77" s="0"/>
    </row>
    <row r="78" customFormat="false" ht="12.8" hidden="false" customHeight="false" outlineLevel="0" collapsed="false">
      <c r="A78" s="9" t="str">
        <f aca="false">"480358"</f>
        <v>480358</v>
      </c>
      <c r="B78" s="1" t="n">
        <v>5</v>
      </c>
      <c r="C78" s="10" t="n">
        <v>4</v>
      </c>
      <c r="D78" s="1" t="n">
        <v>4</v>
      </c>
      <c r="E78" s="10" t="n">
        <v>6</v>
      </c>
      <c r="F78" s="1" t="n">
        <v>2</v>
      </c>
      <c r="G78" s="10" t="n">
        <f aca="false">SUM(B78:F78)</f>
        <v>21</v>
      </c>
      <c r="H78" s="0"/>
      <c r="I78" s="0"/>
    </row>
    <row r="79" customFormat="false" ht="12.8" hidden="false" customHeight="false" outlineLevel="0" collapsed="false">
      <c r="A79" s="9" t="str">
        <f aca="false">"529879"</f>
        <v>529879</v>
      </c>
      <c r="B79" s="1" t="n">
        <v>6</v>
      </c>
      <c r="C79" s="10" t="n">
        <v>4</v>
      </c>
      <c r="D79" s="1" t="n">
        <v>4</v>
      </c>
      <c r="E79" s="10" t="n">
        <v>4.5</v>
      </c>
      <c r="F79" s="1" t="n">
        <v>2</v>
      </c>
      <c r="G79" s="10" t="n">
        <f aca="false">SUM(B79:F79)</f>
        <v>20.5</v>
      </c>
      <c r="H79" s="0"/>
      <c r="I79" s="0"/>
    </row>
    <row r="80" customFormat="false" ht="12.8" hidden="false" customHeight="false" outlineLevel="0" collapsed="false">
      <c r="A80" s="9" t="str">
        <f aca="false">"480374"</f>
        <v>480374</v>
      </c>
      <c r="B80" s="0"/>
      <c r="C80" s="10"/>
      <c r="D80" s="0"/>
      <c r="E80" s="10"/>
      <c r="F80" s="0"/>
      <c r="G80" s="10" t="n">
        <f aca="false">SUM(B80:F80)</f>
        <v>0</v>
      </c>
      <c r="H80" s="0"/>
      <c r="I80" s="0"/>
    </row>
    <row r="81" customFormat="false" ht="12.8" hidden="false" customHeight="false" outlineLevel="0" collapsed="false">
      <c r="A81" s="9" t="str">
        <f aca="false">"648569"</f>
        <v>648569</v>
      </c>
      <c r="B81" s="1" t="n">
        <v>6</v>
      </c>
      <c r="C81" s="10" t="n">
        <v>4</v>
      </c>
      <c r="D81" s="1" t="n">
        <v>0</v>
      </c>
      <c r="E81" s="10" t="n">
        <v>0</v>
      </c>
      <c r="F81" s="1" t="n">
        <v>2</v>
      </c>
      <c r="G81" s="10" t="n">
        <f aca="false">SUM(B81:F81)</f>
        <v>12</v>
      </c>
      <c r="H81" s="0"/>
      <c r="I81" s="0"/>
    </row>
    <row r="82" customFormat="false" ht="12.8" hidden="false" customHeight="false" outlineLevel="0" collapsed="false">
      <c r="A82" s="9" t="str">
        <f aca="false">"362379"</f>
        <v>362379</v>
      </c>
      <c r="B82" s="0"/>
      <c r="C82" s="10"/>
      <c r="D82" s="0"/>
      <c r="E82" s="10"/>
      <c r="F82" s="0"/>
      <c r="G82" s="10" t="n">
        <f aca="false">SUM(B82:F82)</f>
        <v>0</v>
      </c>
      <c r="H82" s="0"/>
      <c r="I82" s="0"/>
    </row>
    <row r="83" customFormat="false" ht="12.8" hidden="false" customHeight="false" outlineLevel="0" collapsed="false">
      <c r="A83" s="9" t="str">
        <f aca="false">"526966"</f>
        <v>526966</v>
      </c>
      <c r="B83" s="0"/>
      <c r="C83" s="10"/>
      <c r="D83" s="0"/>
      <c r="E83" s="10"/>
      <c r="F83" s="0"/>
      <c r="G83" s="10" t="n">
        <f aca="false">SUM(B83:F83)</f>
        <v>0</v>
      </c>
      <c r="H83" s="0"/>
      <c r="I83" s="0"/>
    </row>
    <row r="84" customFormat="false" ht="12.8" hidden="false" customHeight="false" outlineLevel="0" collapsed="false">
      <c r="A84" s="9" t="str">
        <f aca="false">"83873J"</f>
        <v>83873J</v>
      </c>
      <c r="B84" s="0"/>
      <c r="C84" s="10"/>
      <c r="D84" s="0"/>
      <c r="E84" s="10"/>
      <c r="F84" s="0"/>
      <c r="G84" s="10" t="n">
        <f aca="false">SUM(B84:F84)</f>
        <v>0</v>
      </c>
      <c r="H84" s="0"/>
      <c r="I84" s="0"/>
    </row>
    <row r="85" customFormat="false" ht="12.8" hidden="false" customHeight="false" outlineLevel="0" collapsed="false">
      <c r="A85" s="9" t="str">
        <f aca="false">"288877"</f>
        <v>288877</v>
      </c>
      <c r="B85" s="0"/>
      <c r="C85" s="10"/>
      <c r="D85" s="0"/>
      <c r="E85" s="10"/>
      <c r="F85" s="0"/>
      <c r="G85" s="10" t="n">
        <f aca="false">SUM(B85:F85)</f>
        <v>0</v>
      </c>
      <c r="H85" s="0"/>
      <c r="I85" s="0"/>
    </row>
    <row r="86" customFormat="false" ht="12.8" hidden="false" customHeight="false" outlineLevel="0" collapsed="false">
      <c r="A86" s="9" t="str">
        <f aca="false">"474979"</f>
        <v>474979</v>
      </c>
      <c r="B86" s="1" t="n">
        <v>6</v>
      </c>
      <c r="C86" s="10" t="n">
        <v>6</v>
      </c>
      <c r="D86" s="1" t="n">
        <v>3</v>
      </c>
      <c r="E86" s="10" t="n">
        <v>3</v>
      </c>
      <c r="F86" s="1" t="n">
        <v>0</v>
      </c>
      <c r="G86" s="10" t="n">
        <f aca="false">SUM(B86:F86)</f>
        <v>18</v>
      </c>
      <c r="H86" s="0"/>
      <c r="I86" s="0"/>
    </row>
    <row r="87" customFormat="false" ht="12.8" hidden="false" customHeight="false" outlineLevel="0" collapsed="false">
      <c r="A87" s="9" t="str">
        <f aca="false">"431116"</f>
        <v>431116</v>
      </c>
      <c r="B87" s="0"/>
      <c r="C87" s="10"/>
      <c r="D87" s="0"/>
      <c r="E87" s="10"/>
      <c r="F87" s="0"/>
      <c r="G87" s="10" t="n">
        <f aca="false">SUM(B87:F87)</f>
        <v>0</v>
      </c>
      <c r="H87" s="0"/>
      <c r="I87" s="0"/>
    </row>
    <row r="88" customFormat="false" ht="12.8" hidden="false" customHeight="false" outlineLevel="0" collapsed="false">
      <c r="A88" s="9" t="str">
        <f aca="false">"56327N"</f>
        <v>56327N</v>
      </c>
      <c r="B88" s="1" t="n">
        <v>6</v>
      </c>
      <c r="C88" s="10" t="n">
        <v>5</v>
      </c>
      <c r="D88" s="1" t="n">
        <v>1</v>
      </c>
      <c r="E88" s="10" t="n">
        <v>5</v>
      </c>
      <c r="F88" s="1" t="n">
        <v>2</v>
      </c>
      <c r="G88" s="10" t="n">
        <f aca="false">SUM(B88:F88)</f>
        <v>19</v>
      </c>
      <c r="H88" s="0"/>
      <c r="I88" s="0"/>
    </row>
    <row r="89" customFormat="false" ht="12.8" hidden="false" customHeight="false" outlineLevel="0" collapsed="false">
      <c r="A89" s="9" t="str">
        <f aca="false">"662480"</f>
        <v>662480</v>
      </c>
      <c r="B89" s="0"/>
      <c r="C89" s="10"/>
      <c r="D89" s="0"/>
      <c r="E89" s="10"/>
      <c r="F89" s="0"/>
      <c r="G89" s="10" t="n">
        <f aca="false">SUM(B89:F89)</f>
        <v>0</v>
      </c>
      <c r="H89" s="0"/>
      <c r="I89" s="0"/>
    </row>
    <row r="90" customFormat="false" ht="12.8" hidden="false" customHeight="false" outlineLevel="0" collapsed="false">
      <c r="A90" s="9" t="str">
        <f aca="false">"593818"</f>
        <v>593818</v>
      </c>
      <c r="B90" s="0"/>
      <c r="C90" s="10"/>
      <c r="D90" s="0"/>
      <c r="E90" s="10"/>
      <c r="F90" s="0"/>
      <c r="G90" s="10" t="n">
        <f aca="false">SUM(B90:F90)</f>
        <v>0</v>
      </c>
      <c r="H90" s="0"/>
      <c r="I90" s="0"/>
    </row>
    <row r="91" customFormat="false" ht="12.8" hidden="false" customHeight="false" outlineLevel="0" collapsed="false">
      <c r="A91" s="9" t="str">
        <f aca="false">"480675"</f>
        <v>480675</v>
      </c>
      <c r="B91" s="1" t="n">
        <v>6</v>
      </c>
      <c r="C91" s="10" t="n">
        <v>4.5</v>
      </c>
      <c r="D91" s="1" t="n">
        <v>4</v>
      </c>
      <c r="E91" s="10" t="n">
        <v>4</v>
      </c>
      <c r="F91" s="1" t="n">
        <v>2</v>
      </c>
      <c r="G91" s="10" t="n">
        <f aca="false">SUM(B91:F91)</f>
        <v>20.5</v>
      </c>
      <c r="H91" s="0"/>
      <c r="I91" s="0"/>
    </row>
    <row r="92" customFormat="false" ht="12.8" hidden="false" customHeight="false" outlineLevel="0" collapsed="false">
      <c r="A92" s="9" t="str">
        <f aca="false">"62899L"</f>
        <v>62899L</v>
      </c>
      <c r="B92" s="0"/>
      <c r="C92" s="10"/>
      <c r="D92" s="0"/>
      <c r="E92" s="10"/>
      <c r="F92" s="0"/>
      <c r="G92" s="10" t="n">
        <f aca="false">SUM(B92:F92)</f>
        <v>0</v>
      </c>
      <c r="H92" s="0"/>
      <c r="I92" s="0"/>
    </row>
    <row r="93" customFormat="false" ht="12.8" hidden="false" customHeight="false" outlineLevel="0" collapsed="false">
      <c r="A93" s="9" t="str">
        <f aca="false">"483944"</f>
        <v>483944</v>
      </c>
      <c r="B93" s="0"/>
      <c r="C93" s="10"/>
      <c r="D93" s="0"/>
      <c r="E93" s="10"/>
      <c r="F93" s="0"/>
      <c r="G93" s="10" t="n">
        <f aca="false">SUM(B93:F93)</f>
        <v>0</v>
      </c>
      <c r="H93" s="0"/>
      <c r="I93" s="0"/>
    </row>
    <row r="94" customFormat="false" ht="12.8" hidden="false" customHeight="false" outlineLevel="0" collapsed="false">
      <c r="A94" s="9" t="str">
        <f aca="false">"384865"</f>
        <v>384865</v>
      </c>
      <c r="B94" s="0"/>
      <c r="C94" s="10"/>
      <c r="D94" s="0"/>
      <c r="E94" s="10"/>
      <c r="F94" s="0"/>
      <c r="G94" s="10" t="n">
        <f aca="false">SUM(B94:F94)</f>
        <v>0</v>
      </c>
      <c r="H94" s="0"/>
      <c r="I94" s="0"/>
    </row>
    <row r="95" customFormat="false" ht="12.8" hidden="false" customHeight="false" outlineLevel="0" collapsed="false">
      <c r="A95" s="12" t="n">
        <v>426985</v>
      </c>
      <c r="B95" s="13"/>
      <c r="C95" s="14"/>
      <c r="D95" s="13"/>
      <c r="E95" s="14"/>
      <c r="F95" s="13"/>
      <c r="G95" s="24" t="n">
        <f aca="false">SUM(B95:F95)</f>
        <v>0</v>
      </c>
      <c r="H95" s="0"/>
      <c r="I95" s="0"/>
    </row>
    <row r="96" customFormat="false" ht="12.8" hidden="false" customHeight="false" outlineLevel="0" collapsed="false">
      <c r="A96" s="9" t="str">
        <f aca="false">"527541"</f>
        <v>527541</v>
      </c>
      <c r="B96" s="0"/>
      <c r="C96" s="10"/>
      <c r="D96" s="0"/>
      <c r="E96" s="10"/>
      <c r="F96" s="0"/>
      <c r="G96" s="10" t="n">
        <f aca="false">SUM(B96:F96)</f>
        <v>0</v>
      </c>
      <c r="H96" s="0"/>
      <c r="I96" s="0"/>
    </row>
    <row r="97" customFormat="false" ht="12.8" hidden="false" customHeight="false" outlineLevel="0" collapsed="false">
      <c r="A97" s="9" t="str">
        <f aca="false">"451989"</f>
        <v>451989</v>
      </c>
      <c r="B97" s="0"/>
      <c r="C97" s="10"/>
      <c r="D97" s="0"/>
      <c r="E97" s="10"/>
      <c r="F97" s="0"/>
      <c r="G97" s="10" t="n">
        <f aca="false">SUM(B97:F97)</f>
        <v>0</v>
      </c>
      <c r="H97" s="0"/>
      <c r="I97" s="0"/>
    </row>
    <row r="98" customFormat="false" ht="12.8" hidden="false" customHeight="false" outlineLevel="0" collapsed="false">
      <c r="A98" s="9" t="str">
        <f aca="false">"351694"</f>
        <v>351694</v>
      </c>
      <c r="B98" s="0"/>
      <c r="C98" s="10"/>
      <c r="D98" s="0"/>
      <c r="E98" s="10"/>
      <c r="F98" s="0"/>
      <c r="G98" s="10" t="n">
        <f aca="false">SUM(B98:F98)</f>
        <v>0</v>
      </c>
      <c r="H98" s="0"/>
      <c r="I98" s="0"/>
    </row>
    <row r="99" customFormat="false" ht="12.8" hidden="false" customHeight="false" outlineLevel="0" collapsed="false">
      <c r="A99" s="9" t="str">
        <f aca="false">"724580"</f>
        <v>724580</v>
      </c>
      <c r="B99" s="0"/>
      <c r="C99" s="10"/>
      <c r="D99" s="0"/>
      <c r="E99" s="10"/>
      <c r="F99" s="0"/>
      <c r="G99" s="10" t="n">
        <f aca="false">SUM(B99:F99)</f>
        <v>0</v>
      </c>
      <c r="H99" s="0"/>
      <c r="I99" s="0"/>
    </row>
    <row r="100" customFormat="false" ht="12.8" hidden="false" customHeight="false" outlineLevel="0" collapsed="false">
      <c r="A100" s="9" t="str">
        <f aca="false">"556347"</f>
        <v>556347</v>
      </c>
      <c r="B100" s="0"/>
      <c r="C100" s="10"/>
      <c r="D100" s="0"/>
      <c r="E100" s="10"/>
      <c r="F100" s="0"/>
      <c r="G100" s="10" t="n">
        <f aca="false">SUM(B100:F100)</f>
        <v>0</v>
      </c>
      <c r="H100" s="0"/>
      <c r="I100" s="0"/>
    </row>
    <row r="101" customFormat="false" ht="12.8" hidden="false" customHeight="false" outlineLevel="0" collapsed="false">
      <c r="A101" s="9" t="str">
        <f aca="false">"427230"</f>
        <v>427230</v>
      </c>
      <c r="B101" s="1" t="n">
        <v>6</v>
      </c>
      <c r="C101" s="10" t="n">
        <v>6</v>
      </c>
      <c r="D101" s="1" t="n">
        <v>6</v>
      </c>
      <c r="E101" s="10" t="n">
        <v>6</v>
      </c>
      <c r="F101" s="1" t="n">
        <v>0</v>
      </c>
      <c r="G101" s="10" t="n">
        <f aca="false">SUM(B101:F101)</f>
        <v>24</v>
      </c>
      <c r="H101" s="0"/>
      <c r="I101" s="0"/>
    </row>
    <row r="102" customFormat="false" ht="12.8" hidden="false" customHeight="false" outlineLevel="0" collapsed="false">
      <c r="A102" s="9" t="str">
        <f aca="false">"527651"</f>
        <v>527651</v>
      </c>
      <c r="B102" s="0"/>
      <c r="C102" s="10"/>
      <c r="D102" s="0"/>
      <c r="E102" s="10"/>
      <c r="F102" s="0"/>
      <c r="G102" s="10" t="n">
        <f aca="false">SUM(B102:F102)</f>
        <v>0</v>
      </c>
      <c r="H102" s="0"/>
      <c r="I102" s="0"/>
    </row>
    <row r="103" customFormat="false" ht="12.8" hidden="false" customHeight="false" outlineLevel="0" collapsed="false">
      <c r="A103" s="9" t="str">
        <f aca="false">"481027"</f>
        <v>481027</v>
      </c>
      <c r="B103" s="0"/>
      <c r="C103" s="10"/>
      <c r="D103" s="0"/>
      <c r="E103" s="10"/>
      <c r="F103" s="0"/>
      <c r="G103" s="10" t="n">
        <f aca="false">SUM(B103:F103)</f>
        <v>0</v>
      </c>
      <c r="H103" s="0"/>
      <c r="I103" s="0"/>
    </row>
    <row r="104" customFormat="false" ht="12.8" hidden="false" customHeight="false" outlineLevel="0" collapsed="false">
      <c r="A104" s="9" t="str">
        <f aca="false">"k91540"</f>
        <v>k91540</v>
      </c>
      <c r="B104" s="0"/>
      <c r="C104" s="10"/>
      <c r="D104" s="0"/>
      <c r="E104" s="10"/>
      <c r="F104" s="0"/>
      <c r="G104" s="10" t="n">
        <f aca="false">SUM(B104:F104)</f>
        <v>0</v>
      </c>
      <c r="H104" s="0"/>
      <c r="I104" s="0"/>
    </row>
    <row r="105" customFormat="false" ht="12.8" hidden="false" customHeight="false" outlineLevel="0" collapsed="false">
      <c r="A105" s="9" t="str">
        <f aca="false">"527693"</f>
        <v>527693</v>
      </c>
      <c r="B105" s="0"/>
      <c r="C105" s="10"/>
      <c r="D105" s="0"/>
      <c r="E105" s="10"/>
      <c r="F105" s="0"/>
      <c r="G105" s="10" t="n">
        <f aca="false">SUM(B105:F105)</f>
        <v>0</v>
      </c>
      <c r="H105" s="0"/>
      <c r="I105" s="0"/>
    </row>
    <row r="106" customFormat="false" ht="12.8" hidden="false" customHeight="false" outlineLevel="0" collapsed="false">
      <c r="A106" s="9" t="str">
        <f aca="false">"660424"</f>
        <v>660424</v>
      </c>
      <c r="B106" s="1" t="n">
        <v>5</v>
      </c>
      <c r="C106" s="10" t="n">
        <v>4.5</v>
      </c>
      <c r="D106" s="1" t="n">
        <v>0</v>
      </c>
      <c r="E106" s="10" t="n">
        <v>2.5</v>
      </c>
      <c r="F106" s="1" t="n">
        <v>1</v>
      </c>
      <c r="G106" s="10" t="n">
        <f aca="false">SUM(B106:F106)</f>
        <v>13</v>
      </c>
      <c r="H106" s="0"/>
      <c r="I106" s="0"/>
    </row>
    <row r="107" customFormat="false" ht="12.8" hidden="false" customHeight="false" outlineLevel="0" collapsed="false">
      <c r="A107" s="9" t="str">
        <f aca="false">"594503"</f>
        <v>594503</v>
      </c>
      <c r="B107" s="0"/>
      <c r="C107" s="10"/>
      <c r="D107" s="0"/>
      <c r="E107" s="10"/>
      <c r="F107" s="0"/>
      <c r="G107" s="10" t="n">
        <f aca="false">SUM(B107:F107)</f>
        <v>0</v>
      </c>
      <c r="H107" s="0"/>
      <c r="I107" s="0"/>
    </row>
    <row r="108" customFormat="false" ht="12.8" hidden="false" customHeight="false" outlineLevel="0" collapsed="false">
      <c r="A108" s="9" t="str">
        <f aca="false">"527758"</f>
        <v>527758</v>
      </c>
      <c r="B108" s="0"/>
      <c r="C108" s="10"/>
      <c r="D108" s="0"/>
      <c r="E108" s="10"/>
      <c r="F108" s="0"/>
      <c r="G108" s="10" t="n">
        <f aca="false">SUM(B108:F108)</f>
        <v>0</v>
      </c>
      <c r="H108" s="0"/>
      <c r="I108" s="0"/>
    </row>
    <row r="109" customFormat="false" ht="12.8" hidden="false" customHeight="false" outlineLevel="0" collapsed="false">
      <c r="A109" s="12" t="n">
        <v>481166</v>
      </c>
      <c r="B109" s="13" t="n">
        <v>6</v>
      </c>
      <c r="C109" s="14" t="n">
        <v>6</v>
      </c>
      <c r="D109" s="13" t="n">
        <v>6</v>
      </c>
      <c r="E109" s="14" t="n">
        <v>5.5</v>
      </c>
      <c r="F109" s="13" t="n">
        <v>2</v>
      </c>
      <c r="G109" s="24" t="n">
        <f aca="false">SUM(B109:F109)</f>
        <v>25.5</v>
      </c>
      <c r="H109" s="0"/>
      <c r="I109" s="0"/>
    </row>
    <row r="110" customFormat="false" ht="12.8" hidden="false" customHeight="false" outlineLevel="0" collapsed="false">
      <c r="A110" s="9" t="str">
        <f aca="false">"618638"</f>
        <v>618638</v>
      </c>
      <c r="B110" s="0"/>
      <c r="C110" s="10"/>
      <c r="D110" s="0"/>
      <c r="E110" s="10"/>
      <c r="F110" s="0"/>
      <c r="G110" s="10" t="n">
        <f aca="false">SUM(B110:F110)</f>
        <v>0</v>
      </c>
      <c r="H110" s="0"/>
      <c r="I110" s="0"/>
    </row>
    <row r="111" customFormat="false" ht="12.8" hidden="false" customHeight="false" outlineLevel="0" collapsed="false">
      <c r="A111" s="9" t="str">
        <f aca="false">"356893"</f>
        <v>356893</v>
      </c>
      <c r="B111" s="1" t="n">
        <v>6</v>
      </c>
      <c r="C111" s="10" t="n">
        <v>5</v>
      </c>
      <c r="D111" s="1" t="n">
        <v>0</v>
      </c>
      <c r="E111" s="10" t="n">
        <v>5.5</v>
      </c>
      <c r="F111" s="1" t="n">
        <v>0</v>
      </c>
      <c r="G111" s="10" t="n">
        <f aca="false">SUM(B111:F111)</f>
        <v>16.5</v>
      </c>
      <c r="H111" s="0"/>
      <c r="I111" s="0"/>
    </row>
    <row r="112" customFormat="false" ht="12.8" hidden="false" customHeight="false" outlineLevel="0" collapsed="false">
      <c r="A112" s="9" t="str">
        <f aca="false">"79770K"</f>
        <v>79770K</v>
      </c>
      <c r="B112" s="0"/>
      <c r="C112" s="10"/>
      <c r="D112" s="0"/>
      <c r="E112" s="10"/>
      <c r="F112" s="0"/>
      <c r="G112" s="10" t="n">
        <f aca="false">SUM(B112:F112)</f>
        <v>0</v>
      </c>
      <c r="H112" s="0"/>
      <c r="I112" s="0"/>
    </row>
    <row r="113" customFormat="false" ht="12.8" hidden="false" customHeight="false" outlineLevel="0" collapsed="false">
      <c r="A113" s="9" t="str">
        <f aca="false">"k80343"</f>
        <v>k80343</v>
      </c>
      <c r="B113" s="0"/>
      <c r="C113" s="10"/>
      <c r="D113" s="0"/>
      <c r="E113" s="10"/>
      <c r="F113" s="0"/>
      <c r="G113" s="10" t="n">
        <f aca="false">SUM(B113:F113)</f>
        <v>0</v>
      </c>
      <c r="H113" s="0"/>
      <c r="I113" s="0"/>
    </row>
    <row r="114" customFormat="false" ht="12.8" hidden="false" customHeight="false" outlineLevel="0" collapsed="false">
      <c r="A114" s="9" t="str">
        <f aca="false">"432209"</f>
        <v>432209</v>
      </c>
      <c r="B114" s="0"/>
      <c r="C114" s="10"/>
      <c r="D114" s="0"/>
      <c r="E114" s="10"/>
      <c r="F114" s="0"/>
      <c r="G114" s="10" t="n">
        <f aca="false">SUM(B114:F114)</f>
        <v>0</v>
      </c>
      <c r="H114" s="0"/>
      <c r="I114" s="0"/>
    </row>
    <row r="115" customFormat="false" ht="12.8" hidden="false" customHeight="false" outlineLevel="0" collapsed="false">
      <c r="A115" s="9" t="str">
        <f aca="false">"649351"</f>
        <v>649351</v>
      </c>
      <c r="B115" s="1" t="n">
        <v>2</v>
      </c>
      <c r="C115" s="10" t="n">
        <v>4</v>
      </c>
      <c r="D115" s="1" t="n">
        <v>4</v>
      </c>
      <c r="E115" s="10" t="n">
        <v>5.5</v>
      </c>
      <c r="F115" s="1" t="n">
        <v>0</v>
      </c>
      <c r="G115" s="10" t="n">
        <f aca="false">SUM(B115:F115)</f>
        <v>15.5</v>
      </c>
      <c r="H115" s="0"/>
      <c r="I115" s="0"/>
    </row>
    <row r="116" customFormat="false" ht="12.8" hidden="false" customHeight="false" outlineLevel="0" collapsed="false">
      <c r="A116" s="9" t="str">
        <f aca="false">"530716"</f>
        <v>530716</v>
      </c>
      <c r="B116" s="0"/>
      <c r="C116" s="10"/>
      <c r="D116" s="0"/>
      <c r="E116" s="10"/>
      <c r="F116" s="0"/>
      <c r="G116" s="10" t="n">
        <f aca="false">SUM(B116:F116)</f>
        <v>0</v>
      </c>
      <c r="H116" s="0"/>
      <c r="I116" s="0"/>
    </row>
    <row r="117" customFormat="false" ht="12.8" hidden="false" customHeight="false" outlineLevel="0" collapsed="false">
      <c r="A117" s="9" t="str">
        <f aca="false">"427816"</f>
        <v>427816</v>
      </c>
      <c r="B117" s="1" t="n">
        <v>6</v>
      </c>
      <c r="C117" s="10" t="n">
        <v>5</v>
      </c>
      <c r="D117" s="1" t="n">
        <v>3</v>
      </c>
      <c r="E117" s="10" t="n">
        <v>4.5</v>
      </c>
      <c r="F117" s="1" t="n">
        <v>2</v>
      </c>
      <c r="G117" s="10" t="n">
        <f aca="false">SUM(B117:F117)</f>
        <v>20.5</v>
      </c>
      <c r="H117" s="0"/>
      <c r="I117" s="0"/>
    </row>
    <row r="118" customFormat="false" ht="12.8" hidden="false" customHeight="false" outlineLevel="0" collapsed="false">
      <c r="A118" s="9" t="str">
        <f aca="false">"401382"</f>
        <v>401382</v>
      </c>
      <c r="B118" s="0"/>
      <c r="C118" s="10"/>
      <c r="D118" s="0"/>
      <c r="E118" s="10"/>
      <c r="F118" s="0"/>
      <c r="G118" s="10" t="n">
        <f aca="false">SUM(B118:F118)</f>
        <v>0</v>
      </c>
      <c r="H118" s="0"/>
      <c r="I118" s="0"/>
    </row>
    <row r="119" customFormat="false" ht="12.8" hidden="false" customHeight="false" outlineLevel="0" collapsed="false">
      <c r="A119" s="20" t="str">
        <f aca="false">"528045"</f>
        <v>528045</v>
      </c>
      <c r="B119" s="21"/>
      <c r="C119" s="22"/>
      <c r="D119" s="21"/>
      <c r="E119" s="22"/>
      <c r="F119" s="21"/>
      <c r="G119" s="10" t="n">
        <f aca="false">SUM(B119:F119)</f>
        <v>0</v>
      </c>
      <c r="H119" s="0"/>
      <c r="I119" s="0"/>
    </row>
    <row r="120" customFormat="false" ht="12.8" hidden="false" customHeight="false" outlineLevel="0" collapsed="false">
      <c r="A120" s="9" t="str">
        <f aca="false">"478302"</f>
        <v>478302</v>
      </c>
      <c r="B120" s="0"/>
      <c r="C120" s="10"/>
      <c r="D120" s="0"/>
      <c r="E120" s="10"/>
      <c r="F120" s="0"/>
      <c r="G120" s="10" t="n">
        <f aca="false">SUM(B120:F120)</f>
        <v>0</v>
      </c>
      <c r="H120" s="0"/>
      <c r="I120" s="0"/>
    </row>
    <row r="121" customFormat="false" ht="12.8" hidden="false" customHeight="false" outlineLevel="0" collapsed="false">
      <c r="A121" s="12" t="n">
        <v>662969</v>
      </c>
      <c r="B121" s="13"/>
      <c r="C121" s="14"/>
      <c r="D121" s="13"/>
      <c r="E121" s="14"/>
      <c r="F121" s="13"/>
      <c r="G121" s="24" t="n">
        <f aca="false">SUM(B121:F121)</f>
        <v>0</v>
      </c>
      <c r="H121" s="0"/>
      <c r="I121" s="0"/>
    </row>
    <row r="122" customFormat="false" ht="12.8" hidden="false" customHeight="false" outlineLevel="0" collapsed="false">
      <c r="A122" s="9" t="str">
        <f aca="false">"352758"</f>
        <v>352758</v>
      </c>
      <c r="B122" s="0"/>
      <c r="C122" s="10"/>
      <c r="D122" s="0"/>
      <c r="E122" s="10"/>
      <c r="F122" s="0"/>
      <c r="G122" s="10" t="n">
        <f aca="false">SUM(B122:F122)</f>
        <v>0</v>
      </c>
      <c r="H122" s="0"/>
      <c r="I122" s="0"/>
    </row>
    <row r="123" customFormat="false" ht="12.8" hidden="false" customHeight="false" outlineLevel="0" collapsed="false">
      <c r="A123" s="9" t="str">
        <f aca="false">"78562U"</f>
        <v>78562U</v>
      </c>
      <c r="B123" s="0"/>
      <c r="C123" s="10"/>
      <c r="D123" s="0"/>
      <c r="E123" s="10"/>
      <c r="F123" s="0"/>
      <c r="G123" s="10" t="n">
        <f aca="false">SUM(B123:F123)</f>
        <v>0</v>
      </c>
      <c r="H123" s="0"/>
      <c r="I123" s="0"/>
    </row>
    <row r="124" customFormat="false" ht="12.8" hidden="false" customHeight="false" outlineLevel="0" collapsed="false">
      <c r="A124" s="9" t="str">
        <f aca="false">"475936"</f>
        <v>475936</v>
      </c>
      <c r="B124" s="0"/>
      <c r="C124" s="10"/>
      <c r="D124" s="0"/>
      <c r="E124" s="10"/>
      <c r="F124" s="0"/>
      <c r="G124" s="10" t="n">
        <f aca="false">SUM(B124:F124)</f>
        <v>0</v>
      </c>
      <c r="H124" s="0"/>
      <c r="I124" s="0"/>
    </row>
    <row r="125" customFormat="false" ht="12.8" hidden="false" customHeight="false" outlineLevel="0" collapsed="false">
      <c r="A125" s="9" t="str">
        <f aca="false">"475965"</f>
        <v>475965</v>
      </c>
      <c r="B125" s="0"/>
      <c r="C125" s="10"/>
      <c r="D125" s="0"/>
      <c r="E125" s="10"/>
      <c r="F125" s="0"/>
      <c r="G125" s="10" t="n">
        <f aca="false">SUM(B125:F125)</f>
        <v>0</v>
      </c>
      <c r="H125" s="0"/>
      <c r="I125" s="0"/>
    </row>
    <row r="126" customFormat="false" ht="12.8" hidden="false" customHeight="false" outlineLevel="0" collapsed="false">
      <c r="A126" s="9" t="str">
        <f aca="false">"432568"</f>
        <v>432568</v>
      </c>
      <c r="B126" s="0"/>
      <c r="C126" s="10"/>
      <c r="D126" s="0"/>
      <c r="E126" s="10"/>
      <c r="F126" s="0"/>
      <c r="G126" s="10" t="n">
        <f aca="false">SUM(B126:F126)</f>
        <v>0</v>
      </c>
      <c r="H126" s="0"/>
      <c r="I126" s="0"/>
    </row>
    <row r="127" customFormat="false" ht="12.8" hidden="false" customHeight="false" outlineLevel="0" collapsed="false">
      <c r="A127" s="9" t="str">
        <f aca="false">"476139"</f>
        <v>476139</v>
      </c>
      <c r="B127" s="0"/>
      <c r="C127" s="10"/>
      <c r="D127" s="0"/>
      <c r="E127" s="10"/>
      <c r="F127" s="0"/>
      <c r="G127" s="10" t="n">
        <f aca="false">SUM(B127:F127)</f>
        <v>0</v>
      </c>
      <c r="H127" s="0"/>
      <c r="I127" s="0"/>
    </row>
    <row r="128" customFormat="false" ht="12.8" hidden="false" customHeight="false" outlineLevel="0" collapsed="false">
      <c r="A128" s="9" t="str">
        <f aca="false">"602097"</f>
        <v>602097</v>
      </c>
      <c r="B128" s="0"/>
      <c r="C128" s="10"/>
      <c r="D128" s="0"/>
      <c r="E128" s="10"/>
      <c r="F128" s="0"/>
      <c r="G128" s="10" t="n">
        <f aca="false">SUM(B128:F128)</f>
        <v>0</v>
      </c>
      <c r="H128" s="0"/>
      <c r="I128" s="0"/>
    </row>
    <row r="129" customFormat="false" ht="12.8" hidden="false" customHeight="false" outlineLevel="0" collapsed="false">
      <c r="A129" s="9" t="str">
        <f aca="false">"428080"</f>
        <v>428080</v>
      </c>
      <c r="B129" s="0"/>
      <c r="C129" s="10"/>
      <c r="D129" s="0"/>
      <c r="E129" s="10"/>
      <c r="F129" s="0"/>
      <c r="G129" s="10" t="n">
        <f aca="false">SUM(B129:F129)</f>
        <v>0</v>
      </c>
      <c r="H129" s="0"/>
      <c r="I129" s="0"/>
    </row>
    <row r="130" customFormat="false" ht="12.8" hidden="false" customHeight="false" outlineLevel="0" collapsed="false">
      <c r="A130" s="9" t="str">
        <f aca="false">"728492"</f>
        <v>728492</v>
      </c>
      <c r="B130" s="0"/>
      <c r="C130" s="10"/>
      <c r="D130" s="0"/>
      <c r="E130" s="10"/>
      <c r="F130" s="0"/>
      <c r="G130" s="10" t="n">
        <f aca="false">SUM(B130:F130)</f>
        <v>0</v>
      </c>
      <c r="H130" s="0"/>
      <c r="I130" s="0"/>
    </row>
    <row r="131" customFormat="false" ht="12.8" hidden="false" customHeight="false" outlineLevel="0" collapsed="false">
      <c r="A131" s="9" t="str">
        <f aca="false">"605337"</f>
        <v>605337</v>
      </c>
      <c r="B131" s="0"/>
      <c r="C131" s="10"/>
      <c r="D131" s="0"/>
      <c r="E131" s="10"/>
      <c r="F131" s="0"/>
      <c r="G131" s="10" t="n">
        <f aca="false">SUM(B131:F131)</f>
        <v>0</v>
      </c>
      <c r="H131" s="0"/>
      <c r="I131" s="0"/>
    </row>
    <row r="132" customFormat="false" ht="13.2" hidden="false" customHeight="false" outlineLevel="0" collapsed="false">
      <c r="A132" s="12"/>
      <c r="B132" s="23"/>
      <c r="C132" s="12"/>
      <c r="D132" s="13"/>
      <c r="E132" s="14"/>
      <c r="F132" s="13"/>
      <c r="G132" s="14"/>
      <c r="H132" s="13"/>
      <c r="I132" s="24"/>
    </row>
    <row r="133" customFormat="false" ht="13.2" hidden="false" customHeight="false" outlineLevel="0" collapsed="false">
      <c r="A133" s="12"/>
      <c r="B133" s="23"/>
      <c r="C133" s="12"/>
      <c r="D133" s="13"/>
      <c r="E133" s="14"/>
      <c r="F133" s="13"/>
      <c r="G133" s="14"/>
      <c r="H133" s="13"/>
      <c r="I133" s="24" t="n">
        <f aca="false">SUM(D133:H133)</f>
        <v>0</v>
      </c>
    </row>
    <row r="134" customFormat="false" ht="13.2" hidden="false" customHeight="false" outlineLevel="0" collapsed="false">
      <c r="A134" s="12"/>
      <c r="B134" s="23"/>
      <c r="C134" s="12"/>
      <c r="D134" s="13"/>
      <c r="E134" s="14"/>
      <c r="F134" s="13"/>
      <c r="G134" s="14"/>
      <c r="H134" s="13"/>
      <c r="I134" s="24" t="n">
        <f aca="false">SUM(D134:H134)</f>
        <v>0</v>
      </c>
    </row>
    <row r="135" customFormat="false" ht="13.2" hidden="false" customHeight="false" outlineLevel="0" collapsed="false">
      <c r="A135" s="12"/>
      <c r="B135" s="23"/>
      <c r="C135" s="12"/>
      <c r="D135" s="13"/>
      <c r="E135" s="14"/>
      <c r="F135" s="13"/>
      <c r="G135" s="14"/>
      <c r="H135" s="13"/>
      <c r="I135" s="24" t="n">
        <f aca="false">SUM(D135:H135)</f>
        <v>0</v>
      </c>
    </row>
    <row r="136" customFormat="false" ht="13.2" hidden="false" customHeight="false" outlineLevel="0" collapsed="false">
      <c r="A136" s="12"/>
      <c r="B136" s="23"/>
      <c r="C136" s="12"/>
      <c r="D136" s="13"/>
      <c r="E136" s="14"/>
      <c r="F136" s="13"/>
      <c r="G136" s="14"/>
      <c r="H136" s="13"/>
      <c r="I136" s="24" t="n">
        <f aca="false">SUM(D136:H136)</f>
        <v>0</v>
      </c>
    </row>
    <row r="137" customFormat="false" ht="13.2" hidden="false" customHeight="false" outlineLevel="0" collapsed="false">
      <c r="A137" s="12"/>
      <c r="B137" s="23"/>
      <c r="C137" s="12"/>
      <c r="D137" s="13"/>
      <c r="E137" s="14"/>
      <c r="F137" s="13"/>
      <c r="G137" s="14"/>
      <c r="H137" s="13"/>
      <c r="I137" s="24" t="n">
        <f aca="false">SUM(D137:H137)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37"/>
  <sheetViews>
    <sheetView windowProtection="false" showFormulas="false" showGridLines="true" showRowColHeaders="true" showZeros="true" rightToLeft="false" tabSelected="false" showOutlineSymbols="true" defaultGridColor="true" view="normal" topLeftCell="A90" colorId="64" zoomScale="150" zoomScaleNormal="150" zoomScalePageLayoutView="100" workbookViewId="0">
      <selection pane="topLeft" activeCell="B3" activeCellId="0" sqref="B3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A1" s="3" t="s">
        <v>0</v>
      </c>
      <c r="B1" s="3" t="s">
        <v>10</v>
      </c>
      <c r="C1" s="4"/>
    </row>
    <row r="2" customFormat="false" ht="12.8" hidden="false" customHeight="false" outlineLevel="0" collapsed="false">
      <c r="A2" s="4"/>
      <c r="B2" s="5"/>
    </row>
    <row r="3" customFormat="false" ht="12.8" hidden="false" customHeight="false" outlineLevel="0" collapsed="false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customFormat="false" ht="12.8" hidden="false" customHeight="false" outlineLevel="0" collapsed="false">
      <c r="A4" s="9" t="str">
        <f aca="false">"424576"</f>
        <v>424576</v>
      </c>
      <c r="C4" s="10"/>
      <c r="E4" s="10"/>
      <c r="G4" s="10" t="n">
        <f aca="false">SUM(B4:F4)</f>
        <v>0</v>
      </c>
    </row>
    <row r="5" customFormat="false" ht="12.8" hidden="false" customHeight="false" outlineLevel="0" collapsed="false">
      <c r="A5" s="9" t="str">
        <f aca="false">"523697"</f>
        <v>523697</v>
      </c>
      <c r="B5" s="0" t="n">
        <v>6</v>
      </c>
      <c r="C5" s="10" t="n">
        <v>6</v>
      </c>
      <c r="D5" s="0" t="n">
        <v>6</v>
      </c>
      <c r="E5" s="10" t="n">
        <v>4</v>
      </c>
      <c r="F5" s="0" t="n">
        <v>0</v>
      </c>
      <c r="G5" s="10" t="n">
        <f aca="false">SUM(B5:F5)</f>
        <v>22</v>
      </c>
    </row>
    <row r="6" customFormat="false" ht="12.8" hidden="false" customHeight="false" outlineLevel="0" collapsed="false">
      <c r="A6" s="9" t="str">
        <f aca="false">"523684"</f>
        <v>523684</v>
      </c>
      <c r="C6" s="10"/>
      <c r="E6" s="10"/>
      <c r="G6" s="10" t="n">
        <f aca="false">SUM(B6:F6)</f>
        <v>0</v>
      </c>
    </row>
    <row r="7" customFormat="false" ht="12.8" hidden="false" customHeight="false" outlineLevel="0" collapsed="false">
      <c r="A7" s="9" t="str">
        <f aca="false">"k79103"</f>
        <v>k79103</v>
      </c>
      <c r="C7" s="10"/>
      <c r="E7" s="10"/>
      <c r="G7" s="10" t="n">
        <f aca="false">SUM(B7:F7)</f>
        <v>0</v>
      </c>
    </row>
    <row r="8" customFormat="false" ht="12.8" hidden="false" customHeight="false" outlineLevel="0" collapsed="false">
      <c r="A8" s="9" t="str">
        <f aca="false">"428446"</f>
        <v>428446</v>
      </c>
      <c r="C8" s="10"/>
      <c r="E8" s="10"/>
      <c r="G8" s="10" t="n">
        <f aca="false">SUM(B8:F8)</f>
        <v>0</v>
      </c>
    </row>
    <row r="9" customFormat="false" ht="12.8" hidden="false" customHeight="false" outlineLevel="0" collapsed="false">
      <c r="A9" s="9" t="str">
        <f aca="false">"528498"</f>
        <v>528498</v>
      </c>
      <c r="B9" s="1"/>
      <c r="C9" s="10"/>
      <c r="D9" s="1"/>
      <c r="E9" s="10"/>
      <c r="F9" s="1"/>
      <c r="G9" s="10" t="n">
        <f aca="false">SUM(B9:F9)</f>
        <v>0</v>
      </c>
    </row>
    <row r="10" customFormat="false" ht="12.8" hidden="false" customHeight="false" outlineLevel="0" collapsed="false">
      <c r="A10" s="12" t="n">
        <v>596789</v>
      </c>
      <c r="B10" s="13"/>
      <c r="C10" s="14"/>
      <c r="D10" s="13"/>
      <c r="E10" s="14"/>
      <c r="F10" s="13"/>
      <c r="G10" s="10" t="n">
        <f aca="false">SUM(B10:F10)</f>
        <v>0</v>
      </c>
    </row>
    <row r="11" customFormat="false" ht="12.8" hidden="false" customHeight="false" outlineLevel="0" collapsed="false">
      <c r="A11" s="9" t="str">
        <f aca="false">"723675"</f>
        <v>723675</v>
      </c>
      <c r="B11" s="1"/>
      <c r="C11" s="10"/>
      <c r="D11" s="1"/>
      <c r="E11" s="10"/>
      <c r="F11" s="1"/>
      <c r="G11" s="10" t="n">
        <f aca="false">SUM(B11:F11)</f>
        <v>0</v>
      </c>
    </row>
    <row r="12" customFormat="false" ht="12.8" hidden="false" customHeight="false" outlineLevel="0" collapsed="false">
      <c r="A12" s="9" t="str">
        <f aca="false">"476456"</f>
        <v>476456</v>
      </c>
      <c r="C12" s="10"/>
      <c r="E12" s="10"/>
      <c r="G12" s="10" t="n">
        <f aca="false">SUM(B12:F12)</f>
        <v>0</v>
      </c>
    </row>
    <row r="13" customFormat="false" ht="12.8" hidden="false" customHeight="false" outlineLevel="0" collapsed="false">
      <c r="A13" s="9" t="str">
        <f aca="false">"658245"</f>
        <v>658245</v>
      </c>
      <c r="C13" s="10"/>
      <c r="E13" s="10"/>
      <c r="G13" s="10" t="n">
        <f aca="false">SUM(B13:F13)</f>
        <v>0</v>
      </c>
    </row>
    <row r="14" customFormat="false" ht="12.8" hidden="false" customHeight="false" outlineLevel="0" collapsed="false">
      <c r="A14" s="9" t="str">
        <f aca="false">"718114"</f>
        <v>718114</v>
      </c>
      <c r="C14" s="10"/>
      <c r="E14" s="10"/>
      <c r="G14" s="10" t="n">
        <f aca="false">SUM(B14:F14)</f>
        <v>0</v>
      </c>
    </row>
    <row r="15" customFormat="false" ht="12.8" hidden="false" customHeight="false" outlineLevel="0" collapsed="false">
      <c r="A15" s="9" t="str">
        <f aca="false">"347488"</f>
        <v>347488</v>
      </c>
      <c r="C15" s="10"/>
      <c r="E15" s="10"/>
      <c r="G15" s="10" t="n">
        <f aca="false">SUM(B15:F15)</f>
        <v>0</v>
      </c>
    </row>
    <row r="16" customFormat="false" ht="12.8" hidden="false" customHeight="false" outlineLevel="0" collapsed="false">
      <c r="A16" s="9" t="str">
        <f aca="false">"528618"</f>
        <v>528618</v>
      </c>
      <c r="B16" s="1"/>
      <c r="C16" s="10"/>
      <c r="D16" s="1"/>
      <c r="E16" s="10"/>
      <c r="F16" s="1"/>
      <c r="G16" s="10" t="n">
        <f aca="false">SUM(B16:F16)</f>
        <v>0</v>
      </c>
    </row>
    <row r="17" customFormat="false" ht="12.8" hidden="false" customHeight="false" outlineLevel="0" collapsed="false">
      <c r="A17" s="9" t="str">
        <f aca="false">"290247"</f>
        <v>290247</v>
      </c>
      <c r="C17" s="10"/>
      <c r="E17" s="10"/>
      <c r="G17" s="10" t="n">
        <f aca="false">SUM(B17:F17)</f>
        <v>0</v>
      </c>
    </row>
    <row r="18" customFormat="false" ht="12.8" hidden="false" customHeight="false" outlineLevel="0" collapsed="false">
      <c r="A18" s="9" t="str">
        <f aca="false">"595858"</f>
        <v>595858</v>
      </c>
      <c r="C18" s="10"/>
      <c r="E18" s="10"/>
      <c r="G18" s="10" t="n">
        <f aca="false">SUM(B18:F18)</f>
        <v>0</v>
      </c>
    </row>
    <row r="19" customFormat="false" ht="12.8" hidden="false" customHeight="false" outlineLevel="0" collapsed="false">
      <c r="A19" s="9" t="str">
        <f aca="false">"482068"</f>
        <v>482068</v>
      </c>
      <c r="B19" s="1"/>
      <c r="C19" s="10"/>
      <c r="D19" s="1"/>
      <c r="E19" s="10"/>
      <c r="F19" s="1"/>
      <c r="G19" s="10" t="n">
        <f aca="false">SUM(B19:F19)</f>
        <v>0</v>
      </c>
    </row>
    <row r="20" customFormat="false" ht="12.8" hidden="false" customHeight="false" outlineLevel="0" collapsed="false">
      <c r="A20" s="9" t="str">
        <f aca="false">"508816"</f>
        <v>508816</v>
      </c>
      <c r="B20" s="1"/>
      <c r="C20" s="10"/>
      <c r="D20" s="1"/>
      <c r="E20" s="10"/>
      <c r="F20" s="1"/>
      <c r="G20" s="10" t="n">
        <f aca="false">SUM(B20:F20)</f>
        <v>0</v>
      </c>
    </row>
    <row r="21" customFormat="false" ht="12.8" hidden="false" customHeight="false" outlineLevel="0" collapsed="false">
      <c r="A21" s="9" t="str">
        <f aca="false">"591881"</f>
        <v>591881</v>
      </c>
      <c r="C21" s="10"/>
      <c r="E21" s="10"/>
      <c r="G21" s="10" t="n">
        <f aca="false">SUM(B21:F21)</f>
        <v>0</v>
      </c>
    </row>
    <row r="22" customFormat="false" ht="12.8" hidden="false" customHeight="false" outlineLevel="0" collapsed="false">
      <c r="A22" s="9" t="str">
        <f aca="false">"479000"</f>
        <v>479000</v>
      </c>
      <c r="B22" s="1"/>
      <c r="C22" s="10"/>
      <c r="D22" s="1"/>
      <c r="E22" s="10"/>
      <c r="F22" s="1"/>
      <c r="G22" s="10" t="n">
        <f aca="false">SUM(B22:F22)</f>
        <v>0</v>
      </c>
    </row>
    <row r="23" customFormat="false" ht="12.8" hidden="false" customHeight="false" outlineLevel="0" collapsed="false">
      <c r="A23" s="9" t="str">
        <f aca="false">"353207"</f>
        <v>353207</v>
      </c>
      <c r="B23" s="0" t="n">
        <v>6</v>
      </c>
      <c r="C23" s="10" t="n">
        <v>6</v>
      </c>
      <c r="D23" s="0" t="n">
        <v>3</v>
      </c>
      <c r="E23" s="10" t="n">
        <v>3</v>
      </c>
      <c r="F23" s="0" t="n">
        <v>0</v>
      </c>
      <c r="G23" s="10" t="n">
        <f aca="false">SUM(B23:F23)</f>
        <v>18</v>
      </c>
    </row>
    <row r="24" customFormat="false" ht="12.8" hidden="false" customHeight="false" outlineLevel="0" collapsed="false">
      <c r="A24" s="9" t="str">
        <f aca="false">"525284"</f>
        <v>525284</v>
      </c>
      <c r="C24" s="10"/>
      <c r="E24" s="10"/>
      <c r="G24" s="10" t="n">
        <f aca="false">SUM(B24:F24)</f>
        <v>0</v>
      </c>
    </row>
    <row r="25" customFormat="false" ht="12.8" hidden="false" customHeight="false" outlineLevel="0" collapsed="false">
      <c r="A25" s="9" t="str">
        <f aca="false">"482136"</f>
        <v>482136</v>
      </c>
      <c r="C25" s="10"/>
      <c r="E25" s="10"/>
      <c r="G25" s="10" t="n">
        <f aca="false">SUM(B25:F25)</f>
        <v>0</v>
      </c>
    </row>
    <row r="26" customFormat="false" ht="12.8" hidden="false" customHeight="false" outlineLevel="0" collapsed="false">
      <c r="A26" s="9" t="str">
        <f aca="false">"348005"</f>
        <v>348005</v>
      </c>
      <c r="B26" s="0" t="n">
        <v>5</v>
      </c>
      <c r="C26" s="10" t="n">
        <v>6</v>
      </c>
      <c r="D26" s="0" t="n">
        <v>3</v>
      </c>
      <c r="E26" s="10" t="n">
        <v>5</v>
      </c>
      <c r="F26" s="0" t="n">
        <v>0</v>
      </c>
      <c r="G26" s="10" t="n">
        <f aca="false">SUM(B26:F26)</f>
        <v>19</v>
      </c>
    </row>
    <row r="27" customFormat="false" ht="12.8" hidden="false" customHeight="false" outlineLevel="0" collapsed="false">
      <c r="A27" s="9" t="str">
        <f aca="false">"84581P"</f>
        <v>84581P</v>
      </c>
      <c r="C27" s="10"/>
      <c r="E27" s="10"/>
      <c r="G27" s="10" t="n">
        <f aca="false">SUM(B27:F27)</f>
        <v>0</v>
      </c>
    </row>
    <row r="28" customFormat="false" ht="12.8" hidden="false" customHeight="false" outlineLevel="0" collapsed="false">
      <c r="A28" s="9" t="str">
        <f aca="false">"473640"</f>
        <v>473640</v>
      </c>
      <c r="B28" s="1"/>
      <c r="C28" s="10"/>
      <c r="D28" s="1"/>
      <c r="E28" s="10"/>
      <c r="F28" s="1"/>
      <c r="G28" s="10" t="n">
        <f aca="false">SUM(B28:F28)</f>
        <v>0</v>
      </c>
    </row>
    <row r="29" customFormat="false" ht="12.8" hidden="false" customHeight="false" outlineLevel="0" collapsed="false">
      <c r="A29" s="9" t="str">
        <f aca="false">"540133"</f>
        <v>540133</v>
      </c>
      <c r="C29" s="10"/>
      <c r="E29" s="10"/>
      <c r="G29" s="10" t="n">
        <f aca="false">SUM(B29:F29)</f>
        <v>0</v>
      </c>
    </row>
    <row r="30" customFormat="false" ht="12.8" hidden="false" customHeight="false" outlineLevel="0" collapsed="false">
      <c r="A30" s="9" t="str">
        <f aca="false">"51620U"</f>
        <v>51620U</v>
      </c>
      <c r="C30" s="10"/>
      <c r="E30" s="10"/>
      <c r="G30" s="10" t="n">
        <f aca="false">SUM(B30:F30)</f>
        <v>0</v>
      </c>
    </row>
    <row r="31" customFormat="false" ht="12.8" hidden="false" customHeight="false" outlineLevel="0" collapsed="false">
      <c r="A31" s="9" t="str">
        <f aca="false">"348335"</f>
        <v>348335</v>
      </c>
      <c r="C31" s="10"/>
      <c r="E31" s="10"/>
      <c r="G31" s="10" t="n">
        <f aca="false">SUM(B31:F31)</f>
        <v>0</v>
      </c>
    </row>
    <row r="32" customFormat="false" ht="12.8" hidden="false" customHeight="false" outlineLevel="0" collapsed="false">
      <c r="A32" s="9" t="str">
        <f aca="false">"586210"</f>
        <v>586210</v>
      </c>
      <c r="C32" s="10"/>
      <c r="E32" s="10"/>
      <c r="G32" s="10" t="n">
        <f aca="false">SUM(B32:F32)</f>
        <v>0</v>
      </c>
    </row>
    <row r="33" customFormat="false" ht="12.8" hidden="false" customHeight="false" outlineLevel="0" collapsed="false">
      <c r="A33" s="9" t="str">
        <f aca="false">"528883"</f>
        <v>528883</v>
      </c>
      <c r="B33" s="1"/>
      <c r="C33" s="10"/>
      <c r="D33" s="1"/>
      <c r="E33" s="10"/>
      <c r="F33" s="1"/>
      <c r="G33" s="10" t="n">
        <f aca="false">SUM(B33:F33)</f>
        <v>0</v>
      </c>
    </row>
    <row r="34" customFormat="false" ht="12.8" hidden="false" customHeight="false" outlineLevel="0" collapsed="false">
      <c r="A34" s="9" t="str">
        <f aca="false">"47130M"</f>
        <v>47130M</v>
      </c>
      <c r="C34" s="10"/>
      <c r="E34" s="10"/>
      <c r="G34" s="10" t="n">
        <f aca="false">SUM(B34:F34)</f>
        <v>0</v>
      </c>
    </row>
    <row r="35" customFormat="false" ht="12.8" hidden="false" customHeight="false" outlineLevel="0" collapsed="false">
      <c r="A35" s="12" t="n">
        <v>528935</v>
      </c>
      <c r="B35" s="13"/>
      <c r="C35" s="14"/>
      <c r="D35" s="13"/>
      <c r="E35" s="14"/>
      <c r="F35" s="13"/>
      <c r="G35" s="10" t="n">
        <f aca="false">SUM(B35:F35)</f>
        <v>0</v>
      </c>
    </row>
    <row r="36" customFormat="false" ht="12.8" hidden="false" customHeight="false" outlineLevel="0" collapsed="false">
      <c r="A36" s="9" t="str">
        <f aca="false">"476799"</f>
        <v>476799</v>
      </c>
      <c r="C36" s="10"/>
      <c r="E36" s="10"/>
      <c r="G36" s="10" t="n">
        <f aca="false">SUM(B36:F36)</f>
        <v>0</v>
      </c>
    </row>
    <row r="37" customFormat="false" ht="12.8" hidden="false" customHeight="false" outlineLevel="0" collapsed="false">
      <c r="A37" s="9" t="str">
        <f aca="false">"355629"</f>
        <v>355629</v>
      </c>
      <c r="C37" s="10"/>
      <c r="E37" s="10"/>
      <c r="G37" s="10" t="n">
        <f aca="false">SUM(B37:F37)</f>
        <v>0</v>
      </c>
    </row>
    <row r="38" customFormat="false" ht="12.8" hidden="false" customHeight="false" outlineLevel="0" collapsed="false">
      <c r="A38" s="9" t="str">
        <f aca="false">"223094"</f>
        <v>223094</v>
      </c>
      <c r="C38" s="10"/>
      <c r="E38" s="10"/>
      <c r="G38" s="10" t="n">
        <f aca="false">SUM(B38:F38)</f>
        <v>0</v>
      </c>
    </row>
    <row r="39" customFormat="false" ht="12.8" hidden="false" customHeight="false" outlineLevel="0" collapsed="false">
      <c r="A39" s="12" t="n">
        <v>525608</v>
      </c>
      <c r="B39" s="13"/>
      <c r="C39" s="14"/>
      <c r="D39" s="13"/>
      <c r="E39" s="14"/>
      <c r="F39" s="13"/>
      <c r="G39" s="10" t="n">
        <f aca="false">SUM(B39:F39)</f>
        <v>0</v>
      </c>
    </row>
    <row r="40" customFormat="false" ht="12.8" hidden="false" customHeight="false" outlineLevel="0" collapsed="false">
      <c r="A40" s="9" t="str">
        <f aca="false">"608949"</f>
        <v>608949</v>
      </c>
      <c r="B40" s="1"/>
      <c r="C40" s="10"/>
      <c r="D40" s="1"/>
      <c r="E40" s="10"/>
      <c r="F40" s="1"/>
      <c r="G40" s="10" t="n">
        <f aca="false">SUM(B40:F40)</f>
        <v>0</v>
      </c>
    </row>
    <row r="41" customFormat="false" ht="12.8" hidden="false" customHeight="false" outlineLevel="0" collapsed="false">
      <c r="A41" s="9" t="str">
        <f aca="false">"556091"</f>
        <v>556091</v>
      </c>
      <c r="C41" s="10"/>
      <c r="E41" s="10"/>
      <c r="G41" s="10" t="n">
        <f aca="false">SUM(B41:F41)</f>
        <v>0</v>
      </c>
    </row>
    <row r="42" customFormat="false" ht="12.8" hidden="false" customHeight="false" outlineLevel="0" collapsed="false">
      <c r="A42" s="9" t="str">
        <f aca="false">"425481"</f>
        <v>425481</v>
      </c>
      <c r="B42" s="1"/>
      <c r="C42" s="10"/>
      <c r="D42" s="1"/>
      <c r="E42" s="10"/>
      <c r="F42" s="1"/>
      <c r="G42" s="10" t="n">
        <f aca="false">SUM(B42:F42)</f>
        <v>0</v>
      </c>
    </row>
    <row r="43" customFormat="false" ht="12.8" hidden="false" customHeight="false" outlineLevel="0" collapsed="false">
      <c r="A43" s="9" t="str">
        <f aca="false">"525789"</f>
        <v>525789</v>
      </c>
      <c r="B43" s="1"/>
      <c r="C43" s="10"/>
      <c r="D43" s="1"/>
      <c r="E43" s="10"/>
      <c r="F43" s="1"/>
      <c r="G43" s="10" t="n">
        <f aca="false">SUM(B43:F43)</f>
        <v>0</v>
      </c>
    </row>
    <row r="44" customFormat="false" ht="12.8" hidden="false" customHeight="false" outlineLevel="0" collapsed="false">
      <c r="A44" s="9" t="str">
        <f aca="false">"425504"</f>
        <v>425504</v>
      </c>
      <c r="C44" s="10"/>
      <c r="E44" s="10"/>
      <c r="G44" s="10" t="n">
        <f aca="false">SUM(B44:F44)</f>
        <v>0</v>
      </c>
    </row>
    <row r="45" customFormat="false" ht="12.8" hidden="false" customHeight="false" outlineLevel="0" collapsed="false">
      <c r="A45" s="9" t="str">
        <f aca="false">"476883"</f>
        <v>476883</v>
      </c>
      <c r="C45" s="10"/>
      <c r="E45" s="10"/>
      <c r="G45" s="10" t="n">
        <f aca="false">SUM(B45:F45)</f>
        <v>0</v>
      </c>
    </row>
    <row r="46" customFormat="false" ht="12.8" hidden="false" customHeight="false" outlineLevel="0" collapsed="false">
      <c r="A46" s="9" t="str">
        <f aca="false">"529138"</f>
        <v>529138</v>
      </c>
      <c r="C46" s="10"/>
      <c r="E46" s="10"/>
      <c r="G46" s="10" t="n">
        <f aca="false">SUM(B46:F46)</f>
        <v>0</v>
      </c>
    </row>
    <row r="47" customFormat="false" ht="12.8" hidden="false" customHeight="false" outlineLevel="0" collapsed="false">
      <c r="A47" s="9" t="str">
        <f aca="false">"526186"</f>
        <v>526186</v>
      </c>
      <c r="B47" s="1"/>
      <c r="C47" s="10"/>
      <c r="D47" s="1"/>
      <c r="E47" s="10"/>
      <c r="F47" s="1"/>
      <c r="G47" s="10" t="n">
        <f aca="false">SUM(B47:F47)</f>
        <v>0</v>
      </c>
    </row>
    <row r="48" customFormat="false" ht="12.8" hidden="false" customHeight="false" outlineLevel="0" collapsed="false">
      <c r="A48" s="9" t="str">
        <f aca="false">"680624"</f>
        <v>680624</v>
      </c>
      <c r="B48" s="1" t="n">
        <v>5</v>
      </c>
      <c r="C48" s="10" t="n">
        <v>6</v>
      </c>
      <c r="D48" s="1" t="n">
        <v>0</v>
      </c>
      <c r="E48" s="10" t="n">
        <v>0</v>
      </c>
      <c r="F48" s="1" t="n">
        <v>0</v>
      </c>
      <c r="G48" s="10" t="n">
        <f aca="false">SUM(B48:F48)</f>
        <v>11</v>
      </c>
    </row>
    <row r="49" customFormat="false" ht="12.8" hidden="false" customHeight="false" outlineLevel="0" collapsed="false">
      <c r="A49" s="9" t="str">
        <f aca="false">"546645"</f>
        <v>546645</v>
      </c>
      <c r="C49" s="10"/>
      <c r="E49" s="10"/>
      <c r="G49" s="10" t="n">
        <f aca="false">SUM(B49:F49)</f>
        <v>0</v>
      </c>
    </row>
    <row r="50" customFormat="false" ht="12.8" hidden="false" customHeight="false" outlineLevel="0" collapsed="false">
      <c r="A50" s="9" t="str">
        <f aca="false">"223243"</f>
        <v>223243</v>
      </c>
      <c r="B50" s="1"/>
      <c r="C50" s="10"/>
      <c r="D50" s="1"/>
      <c r="E50" s="10"/>
      <c r="F50" s="1"/>
      <c r="G50" s="10" t="n">
        <f aca="false">SUM(B50:F50)</f>
        <v>0</v>
      </c>
    </row>
    <row r="51" customFormat="false" ht="12.8" hidden="false" customHeight="false" outlineLevel="0" collapsed="false">
      <c r="A51" s="9" t="str">
        <f aca="false">"425698"</f>
        <v>425698</v>
      </c>
      <c r="B51" s="1"/>
      <c r="C51" s="10"/>
      <c r="D51" s="1"/>
      <c r="E51" s="10"/>
      <c r="F51" s="1"/>
      <c r="G51" s="10" t="n">
        <f aca="false">SUM(B51:F51)</f>
        <v>0</v>
      </c>
    </row>
    <row r="52" customFormat="false" ht="12.8" hidden="false" customHeight="false" outlineLevel="0" collapsed="false">
      <c r="A52" s="9" t="str">
        <f aca="false">"429584"</f>
        <v>429584</v>
      </c>
      <c r="C52" s="10"/>
      <c r="E52" s="10"/>
      <c r="G52" s="10" t="n">
        <f aca="false">SUM(B52:F52)</f>
        <v>0</v>
      </c>
    </row>
    <row r="53" customFormat="false" ht="12.8" hidden="false" customHeight="false" outlineLevel="0" collapsed="false">
      <c r="A53" s="9" t="str">
        <f aca="false">"287849"</f>
        <v>287849</v>
      </c>
      <c r="B53" s="1"/>
      <c r="C53" s="10"/>
      <c r="D53" s="1"/>
      <c r="E53" s="10"/>
      <c r="F53" s="1"/>
      <c r="G53" s="10" t="n">
        <f aca="false">SUM(B53:F53)</f>
        <v>0</v>
      </c>
    </row>
    <row r="54" customFormat="false" ht="12.8" hidden="false" customHeight="false" outlineLevel="0" collapsed="false">
      <c r="A54" s="9" t="str">
        <f aca="false">"479673"</f>
        <v>479673</v>
      </c>
      <c r="B54" s="1"/>
      <c r="C54" s="10"/>
      <c r="D54" s="1"/>
      <c r="E54" s="10"/>
      <c r="F54" s="1"/>
      <c r="G54" s="10" t="n">
        <f aca="false">SUM(B54:F54)</f>
        <v>0</v>
      </c>
    </row>
    <row r="55" customFormat="false" ht="12.8" hidden="false" customHeight="false" outlineLevel="0" collapsed="false">
      <c r="A55" s="9" t="str">
        <f aca="false">"425957"</f>
        <v>425957</v>
      </c>
      <c r="C55" s="10"/>
      <c r="E55" s="10"/>
      <c r="G55" s="10" t="n">
        <f aca="false">SUM(B55:F55)</f>
        <v>0</v>
      </c>
    </row>
    <row r="56" customFormat="false" ht="12.8" hidden="false" customHeight="false" outlineLevel="0" collapsed="false">
      <c r="A56" s="9" t="str">
        <f aca="false">"483038"</f>
        <v>483038</v>
      </c>
      <c r="C56" s="10"/>
      <c r="E56" s="10"/>
      <c r="G56" s="10" t="n">
        <f aca="false">SUM(B56:F56)</f>
        <v>0</v>
      </c>
    </row>
    <row r="57" customFormat="false" ht="12.8" hidden="false" customHeight="false" outlineLevel="0" collapsed="false">
      <c r="A57" s="9" t="str">
        <f aca="false">"479770"</f>
        <v>479770</v>
      </c>
      <c r="B57" s="1"/>
      <c r="C57" s="10"/>
      <c r="D57" s="1"/>
      <c r="E57" s="10"/>
      <c r="F57" s="1"/>
      <c r="G57" s="10" t="n">
        <f aca="false">SUM(B57:F57)</f>
        <v>0</v>
      </c>
    </row>
    <row r="58" customFormat="false" ht="12.8" hidden="false" customHeight="false" outlineLevel="0" collapsed="false">
      <c r="A58" s="9" t="str">
        <f aca="false">"53995U"</f>
        <v>53995U</v>
      </c>
      <c r="C58" s="10"/>
      <c r="E58" s="10"/>
      <c r="G58" s="10" t="n">
        <f aca="false">SUM(B58:F58)</f>
        <v>0</v>
      </c>
    </row>
    <row r="59" customFormat="false" ht="12.8" hidden="false" customHeight="false" outlineLevel="0" collapsed="false">
      <c r="A59" s="9" t="n">
        <v>474571</v>
      </c>
      <c r="C59" s="10"/>
      <c r="E59" s="10"/>
      <c r="G59" s="10" t="n">
        <f aca="false">SUM(B59:F59)</f>
        <v>0</v>
      </c>
    </row>
    <row r="60" customFormat="false" ht="12.8" hidden="false" customHeight="false" outlineLevel="0" collapsed="false">
      <c r="A60" s="9" t="str">
        <f aca="false">"356152"</f>
        <v>356152</v>
      </c>
      <c r="B60" s="1"/>
      <c r="C60" s="10"/>
      <c r="D60" s="1"/>
      <c r="E60" s="10"/>
      <c r="F60" s="1"/>
      <c r="G60" s="10" t="n">
        <f aca="false">SUM(B60:F60)</f>
        <v>0</v>
      </c>
    </row>
    <row r="61" customFormat="false" ht="12.8" hidden="false" customHeight="false" outlineLevel="0" collapsed="false">
      <c r="A61" s="9" t="str">
        <f aca="false">"588373"</f>
        <v>588373</v>
      </c>
      <c r="B61" s="0" t="n">
        <v>6</v>
      </c>
      <c r="C61" s="10" t="n">
        <v>6</v>
      </c>
      <c r="D61" s="0" t="n">
        <v>0</v>
      </c>
      <c r="E61" s="10" t="n">
        <v>5</v>
      </c>
      <c r="F61" s="0" t="n">
        <v>0</v>
      </c>
      <c r="G61" s="10" t="n">
        <f aca="false">SUM(B61:F61)</f>
        <v>17</v>
      </c>
    </row>
    <row r="62" customFormat="false" ht="12.8" hidden="false" customHeight="false" outlineLevel="0" collapsed="false">
      <c r="A62" s="12" t="n">
        <v>430780</v>
      </c>
      <c r="B62" s="13"/>
      <c r="C62" s="14"/>
      <c r="D62" s="13"/>
      <c r="E62" s="14"/>
      <c r="F62" s="13"/>
      <c r="G62" s="10" t="n">
        <f aca="false">SUM(B62:F62)</f>
        <v>0</v>
      </c>
    </row>
    <row r="63" customFormat="false" ht="12.8" hidden="false" customHeight="false" outlineLevel="0" collapsed="false">
      <c r="A63" s="9" t="str">
        <f aca="false">"477507"</f>
        <v>477507</v>
      </c>
      <c r="B63" s="1"/>
      <c r="C63" s="10"/>
      <c r="D63" s="1"/>
      <c r="E63" s="10"/>
      <c r="F63" s="1"/>
      <c r="G63" s="10" t="n">
        <f aca="false">SUM(B63:F63)</f>
        <v>0</v>
      </c>
    </row>
    <row r="64" customFormat="false" ht="12.8" hidden="false" customHeight="false" outlineLevel="0" collapsed="false">
      <c r="A64" s="9" t="str">
        <f aca="false">"480248"</f>
        <v>480248</v>
      </c>
      <c r="B64" s="1"/>
      <c r="C64" s="10"/>
      <c r="D64" s="1"/>
      <c r="E64" s="10"/>
      <c r="F64" s="1"/>
      <c r="G64" s="10" t="n">
        <f aca="false">SUM(B64:F64)</f>
        <v>0</v>
      </c>
    </row>
    <row r="65" customFormat="false" ht="12.8" hidden="false" customHeight="false" outlineLevel="0" collapsed="false">
      <c r="A65" s="16" t="n">
        <v>430803</v>
      </c>
      <c r="B65" s="17"/>
      <c r="C65" s="18"/>
      <c r="D65" s="17"/>
      <c r="E65" s="18"/>
      <c r="F65" s="17"/>
      <c r="G65" s="10" t="n">
        <f aca="false">SUM(B65:F65)</f>
        <v>0</v>
      </c>
    </row>
    <row r="66" customFormat="false" ht="12.8" hidden="false" customHeight="false" outlineLevel="0" collapsed="false">
      <c r="A66" s="9" t="str">
        <f aca="false">"544375"</f>
        <v>544375</v>
      </c>
      <c r="C66" s="10"/>
      <c r="E66" s="10"/>
      <c r="G66" s="10" t="n">
        <f aca="false">SUM(B66:F66)</f>
        <v>0</v>
      </c>
    </row>
    <row r="67" customFormat="false" ht="12.8" hidden="false" customHeight="false" outlineLevel="0" collapsed="false">
      <c r="A67" s="9" t="str">
        <f aca="false">"483546"</f>
        <v>483546</v>
      </c>
      <c r="B67" s="1" t="n">
        <v>6</v>
      </c>
      <c r="C67" s="10" t="n">
        <v>6</v>
      </c>
      <c r="D67" s="1" t="n">
        <v>1</v>
      </c>
      <c r="E67" s="10" t="n">
        <v>4</v>
      </c>
      <c r="F67" s="1" t="n">
        <v>0</v>
      </c>
      <c r="G67" s="10" t="n">
        <f aca="false">SUM(B67:F67)</f>
        <v>17</v>
      </c>
    </row>
    <row r="68" customFormat="false" ht="12.8" hidden="false" customHeight="false" outlineLevel="0" collapsed="false">
      <c r="A68" s="9" t="str">
        <f aca="false">"426406"</f>
        <v>426406</v>
      </c>
      <c r="B68" s="1"/>
      <c r="C68" s="10"/>
      <c r="D68" s="1"/>
      <c r="E68" s="10"/>
      <c r="F68" s="1"/>
      <c r="G68" s="10" t="n">
        <f aca="false">SUM(B68:F68)</f>
        <v>0</v>
      </c>
    </row>
    <row r="69" customFormat="false" ht="12.8" hidden="false" customHeight="false" outlineLevel="0" collapsed="false">
      <c r="A69" s="9" t="str">
        <f aca="false">"426448"</f>
        <v>426448</v>
      </c>
      <c r="C69" s="10"/>
      <c r="E69" s="10"/>
      <c r="G69" s="10" t="n">
        <f aca="false">SUM(B69:F69)</f>
        <v>0</v>
      </c>
    </row>
    <row r="70" customFormat="false" ht="12.8" hidden="false" customHeight="false" outlineLevel="0" collapsed="false">
      <c r="A70" s="9" t="str">
        <f aca="false">"536862"</f>
        <v>536862</v>
      </c>
      <c r="C70" s="10"/>
      <c r="E70" s="10"/>
      <c r="G70" s="10" t="n">
        <f aca="false">SUM(B70:F70)</f>
        <v>0</v>
      </c>
    </row>
    <row r="71" customFormat="false" ht="12.8" hidden="false" customHeight="false" outlineLevel="0" collapsed="false">
      <c r="A71" s="9" t="str">
        <f aca="false">"526704"</f>
        <v>526704</v>
      </c>
      <c r="B71" s="1"/>
      <c r="C71" s="10"/>
      <c r="D71" s="1"/>
      <c r="E71" s="10"/>
      <c r="F71" s="1"/>
      <c r="G71" s="10" t="n">
        <f aca="false">SUM(B71:F71)</f>
        <v>0</v>
      </c>
    </row>
    <row r="72" customFormat="false" ht="12.8" hidden="false" customHeight="false" outlineLevel="0" collapsed="false">
      <c r="A72" s="9" t="str">
        <f aca="false">"474801"</f>
        <v>474801</v>
      </c>
      <c r="C72" s="10"/>
      <c r="E72" s="10"/>
      <c r="G72" s="10" t="n">
        <f aca="false">SUM(B72:F72)</f>
        <v>0</v>
      </c>
    </row>
    <row r="73" customFormat="false" ht="12.8" hidden="false" customHeight="false" outlineLevel="0" collapsed="false">
      <c r="A73" s="9" t="str">
        <f aca="false">"704526"</f>
        <v>704526</v>
      </c>
      <c r="C73" s="10"/>
      <c r="E73" s="10"/>
      <c r="G73" s="10" t="n">
        <f aca="false">SUM(B73:F73)</f>
        <v>0</v>
      </c>
    </row>
    <row r="74" customFormat="false" ht="12.8" hidden="false" customHeight="false" outlineLevel="0" collapsed="false">
      <c r="A74" s="9" t="str">
        <f aca="false">"362256"</f>
        <v>362256</v>
      </c>
      <c r="C74" s="10"/>
      <c r="E74" s="10"/>
      <c r="G74" s="10" t="n">
        <f aca="false">SUM(B74:F74)</f>
        <v>0</v>
      </c>
    </row>
    <row r="75" customFormat="false" ht="12.8" hidden="false" customHeight="false" outlineLevel="0" collapsed="false">
      <c r="A75" s="9" t="str">
        <f aca="false">"533263"</f>
        <v>533263</v>
      </c>
      <c r="C75" s="10"/>
      <c r="E75" s="10"/>
      <c r="G75" s="10" t="n">
        <f aca="false">SUM(B75:F75)</f>
        <v>0</v>
      </c>
    </row>
    <row r="76" customFormat="false" ht="12.8" hidden="false" customHeight="false" outlineLevel="0" collapsed="false">
      <c r="A76" s="12" t="n">
        <v>593465</v>
      </c>
      <c r="B76" s="13"/>
      <c r="C76" s="14"/>
      <c r="D76" s="13"/>
      <c r="E76" s="14"/>
      <c r="F76" s="13"/>
      <c r="G76" s="10" t="n">
        <f aca="false">SUM(B76:F76)</f>
        <v>0</v>
      </c>
    </row>
    <row r="77" customFormat="false" ht="12.8" hidden="false" customHeight="false" outlineLevel="0" collapsed="false">
      <c r="A77" s="12" t="n">
        <v>480329</v>
      </c>
      <c r="B77" s="13"/>
      <c r="C77" s="14"/>
      <c r="D77" s="13"/>
      <c r="E77" s="14"/>
      <c r="F77" s="13"/>
      <c r="G77" s="10" t="n">
        <f aca="false">SUM(B77:F77)</f>
        <v>0</v>
      </c>
    </row>
    <row r="78" customFormat="false" ht="12.8" hidden="false" customHeight="false" outlineLevel="0" collapsed="false">
      <c r="A78" s="9" t="str">
        <f aca="false">"480358"</f>
        <v>480358</v>
      </c>
      <c r="B78" s="1"/>
      <c r="C78" s="10"/>
      <c r="D78" s="1"/>
      <c r="E78" s="10"/>
      <c r="F78" s="1"/>
      <c r="G78" s="10" t="n">
        <f aca="false">SUM(B78:F78)</f>
        <v>0</v>
      </c>
    </row>
    <row r="79" customFormat="false" ht="12.8" hidden="false" customHeight="false" outlineLevel="0" collapsed="false">
      <c r="A79" s="9" t="str">
        <f aca="false">"529879"</f>
        <v>529879</v>
      </c>
      <c r="B79" s="1"/>
      <c r="C79" s="10"/>
      <c r="D79" s="1"/>
      <c r="E79" s="10"/>
      <c r="F79" s="1"/>
      <c r="G79" s="10" t="n">
        <f aca="false">SUM(B79:F79)</f>
        <v>0</v>
      </c>
    </row>
    <row r="80" customFormat="false" ht="12.8" hidden="false" customHeight="false" outlineLevel="0" collapsed="false">
      <c r="A80" s="9" t="str">
        <f aca="false">"480374"</f>
        <v>480374</v>
      </c>
      <c r="C80" s="10"/>
      <c r="E80" s="10"/>
      <c r="G80" s="10" t="n">
        <f aca="false">SUM(B80:F80)</f>
        <v>0</v>
      </c>
    </row>
    <row r="81" customFormat="false" ht="12.8" hidden="false" customHeight="false" outlineLevel="0" collapsed="false">
      <c r="A81" s="9" t="str">
        <f aca="false">"648569"</f>
        <v>648569</v>
      </c>
      <c r="B81" s="1"/>
      <c r="C81" s="10"/>
      <c r="D81" s="1"/>
      <c r="E81" s="10"/>
      <c r="F81" s="1"/>
      <c r="G81" s="10" t="n">
        <f aca="false">SUM(B81:F81)</f>
        <v>0</v>
      </c>
    </row>
    <row r="82" customFormat="false" ht="12.8" hidden="false" customHeight="false" outlineLevel="0" collapsed="false">
      <c r="A82" s="9" t="str">
        <f aca="false">"362379"</f>
        <v>362379</v>
      </c>
      <c r="C82" s="10"/>
      <c r="E82" s="10"/>
      <c r="G82" s="10" t="n">
        <f aca="false">SUM(B82:F82)</f>
        <v>0</v>
      </c>
    </row>
    <row r="83" customFormat="false" ht="12.8" hidden="false" customHeight="false" outlineLevel="0" collapsed="false">
      <c r="A83" s="9" t="str">
        <f aca="false">"526966"</f>
        <v>526966</v>
      </c>
      <c r="C83" s="10"/>
      <c r="E83" s="10"/>
      <c r="G83" s="10" t="n">
        <f aca="false">SUM(B83:F83)</f>
        <v>0</v>
      </c>
    </row>
    <row r="84" customFormat="false" ht="12.8" hidden="false" customHeight="false" outlineLevel="0" collapsed="false">
      <c r="A84" s="9" t="str">
        <f aca="false">"83873J"</f>
        <v>83873J</v>
      </c>
      <c r="C84" s="10"/>
      <c r="E84" s="10"/>
      <c r="G84" s="10" t="n">
        <f aca="false">SUM(B84:F84)</f>
        <v>0</v>
      </c>
    </row>
    <row r="85" customFormat="false" ht="12.8" hidden="false" customHeight="false" outlineLevel="0" collapsed="false">
      <c r="A85" s="9" t="str">
        <f aca="false">"288877"</f>
        <v>288877</v>
      </c>
      <c r="C85" s="10"/>
      <c r="E85" s="10"/>
      <c r="G85" s="10" t="n">
        <f aca="false">SUM(B85:F85)</f>
        <v>0</v>
      </c>
    </row>
    <row r="86" customFormat="false" ht="12.8" hidden="false" customHeight="false" outlineLevel="0" collapsed="false">
      <c r="A86" s="9" t="str">
        <f aca="false">"474979"</f>
        <v>474979</v>
      </c>
      <c r="B86" s="1"/>
      <c r="C86" s="10"/>
      <c r="D86" s="1"/>
      <c r="E86" s="10"/>
      <c r="F86" s="1"/>
      <c r="G86" s="10" t="n">
        <f aca="false">SUM(B86:F86)</f>
        <v>0</v>
      </c>
    </row>
    <row r="87" customFormat="false" ht="12.8" hidden="false" customHeight="false" outlineLevel="0" collapsed="false">
      <c r="A87" s="9" t="str">
        <f aca="false">"431116"</f>
        <v>431116</v>
      </c>
      <c r="C87" s="10"/>
      <c r="E87" s="10"/>
      <c r="G87" s="10" t="n">
        <f aca="false">SUM(B87:F87)</f>
        <v>0</v>
      </c>
    </row>
    <row r="88" customFormat="false" ht="12.8" hidden="false" customHeight="false" outlineLevel="0" collapsed="false">
      <c r="A88" s="9" t="str">
        <f aca="false">"56327N"</f>
        <v>56327N</v>
      </c>
      <c r="B88" s="1"/>
      <c r="C88" s="10"/>
      <c r="D88" s="1"/>
      <c r="E88" s="10"/>
      <c r="F88" s="1"/>
      <c r="G88" s="10" t="n">
        <f aca="false">SUM(B88:F88)</f>
        <v>0</v>
      </c>
    </row>
    <row r="89" customFormat="false" ht="12.8" hidden="false" customHeight="false" outlineLevel="0" collapsed="false">
      <c r="A89" s="9" t="str">
        <f aca="false">"662480"</f>
        <v>662480</v>
      </c>
      <c r="C89" s="10"/>
      <c r="E89" s="10"/>
      <c r="G89" s="10" t="n">
        <f aca="false">SUM(B89:F89)</f>
        <v>0</v>
      </c>
    </row>
    <row r="90" customFormat="false" ht="12.8" hidden="false" customHeight="false" outlineLevel="0" collapsed="false">
      <c r="A90" s="9" t="str">
        <f aca="false">"593818"</f>
        <v>593818</v>
      </c>
      <c r="C90" s="10"/>
      <c r="E90" s="10"/>
      <c r="G90" s="10" t="n">
        <f aca="false">SUM(B90:F90)</f>
        <v>0</v>
      </c>
    </row>
    <row r="91" customFormat="false" ht="12.8" hidden="false" customHeight="false" outlineLevel="0" collapsed="false">
      <c r="A91" s="9" t="str">
        <f aca="false">"480675"</f>
        <v>480675</v>
      </c>
      <c r="B91" s="1"/>
      <c r="C91" s="10"/>
      <c r="D91" s="1"/>
      <c r="E91" s="10"/>
      <c r="F91" s="1"/>
      <c r="G91" s="10" t="n">
        <f aca="false">SUM(B91:F91)</f>
        <v>0</v>
      </c>
    </row>
    <row r="92" customFormat="false" ht="12.8" hidden="false" customHeight="false" outlineLevel="0" collapsed="false">
      <c r="A92" s="9" t="str">
        <f aca="false">"62899L"</f>
        <v>62899L</v>
      </c>
      <c r="B92" s="0" t="n">
        <v>6</v>
      </c>
      <c r="C92" s="10" t="n">
        <v>6</v>
      </c>
      <c r="D92" s="0" t="n">
        <v>1</v>
      </c>
      <c r="E92" s="10" t="n">
        <v>4</v>
      </c>
      <c r="F92" s="0" t="n">
        <v>0</v>
      </c>
      <c r="G92" s="10" t="n">
        <f aca="false">SUM(B92:F92)</f>
        <v>17</v>
      </c>
    </row>
    <row r="93" customFormat="false" ht="12.8" hidden="false" customHeight="false" outlineLevel="0" collapsed="false">
      <c r="A93" s="9" t="str">
        <f aca="false">"483944"</f>
        <v>483944</v>
      </c>
      <c r="C93" s="10"/>
      <c r="E93" s="10"/>
      <c r="G93" s="10" t="n">
        <f aca="false">SUM(B93:F93)</f>
        <v>0</v>
      </c>
    </row>
    <row r="94" customFormat="false" ht="12.8" hidden="false" customHeight="false" outlineLevel="0" collapsed="false">
      <c r="A94" s="9" t="str">
        <f aca="false">"384865"</f>
        <v>384865</v>
      </c>
      <c r="C94" s="10"/>
      <c r="E94" s="10"/>
      <c r="G94" s="10" t="n">
        <f aca="false">SUM(B94:F94)</f>
        <v>0</v>
      </c>
    </row>
    <row r="95" customFormat="false" ht="12.8" hidden="false" customHeight="false" outlineLevel="0" collapsed="false">
      <c r="A95" s="12" t="n">
        <v>426985</v>
      </c>
      <c r="B95" s="13"/>
      <c r="C95" s="14"/>
      <c r="D95" s="13"/>
      <c r="E95" s="14"/>
      <c r="F95" s="13"/>
      <c r="G95" s="10" t="n">
        <f aca="false">SUM(B95:F95)</f>
        <v>0</v>
      </c>
    </row>
    <row r="96" customFormat="false" ht="12.8" hidden="false" customHeight="false" outlineLevel="0" collapsed="false">
      <c r="A96" s="9" t="str">
        <f aca="false">"527541"</f>
        <v>527541</v>
      </c>
      <c r="C96" s="10"/>
      <c r="E96" s="10"/>
      <c r="G96" s="10" t="n">
        <f aca="false">SUM(B96:F96)</f>
        <v>0</v>
      </c>
    </row>
    <row r="97" customFormat="false" ht="12.8" hidden="false" customHeight="false" outlineLevel="0" collapsed="false">
      <c r="A97" s="9" t="str">
        <f aca="false">"451989"</f>
        <v>451989</v>
      </c>
      <c r="C97" s="10"/>
      <c r="E97" s="10"/>
      <c r="G97" s="10" t="n">
        <f aca="false">SUM(B97:F97)</f>
        <v>0</v>
      </c>
    </row>
    <row r="98" customFormat="false" ht="12.8" hidden="false" customHeight="false" outlineLevel="0" collapsed="false">
      <c r="A98" s="9" t="str">
        <f aca="false">"351694"</f>
        <v>351694</v>
      </c>
      <c r="C98" s="10"/>
      <c r="E98" s="10"/>
      <c r="G98" s="10" t="n">
        <f aca="false">SUM(B98:F98)</f>
        <v>0</v>
      </c>
    </row>
    <row r="99" customFormat="false" ht="12.8" hidden="false" customHeight="false" outlineLevel="0" collapsed="false">
      <c r="A99" s="9" t="str">
        <f aca="false">"724580"</f>
        <v>724580</v>
      </c>
      <c r="C99" s="10"/>
      <c r="E99" s="10"/>
      <c r="G99" s="10" t="n">
        <f aca="false">SUM(B99:F99)</f>
        <v>0</v>
      </c>
    </row>
    <row r="100" customFormat="false" ht="12.8" hidden="false" customHeight="false" outlineLevel="0" collapsed="false">
      <c r="A100" s="9" t="str">
        <f aca="false">"556347"</f>
        <v>556347</v>
      </c>
      <c r="C100" s="10"/>
      <c r="E100" s="10"/>
      <c r="G100" s="10" t="n">
        <f aca="false">SUM(B100:F100)</f>
        <v>0</v>
      </c>
    </row>
    <row r="101" customFormat="false" ht="12.8" hidden="false" customHeight="false" outlineLevel="0" collapsed="false">
      <c r="A101" s="9" t="str">
        <f aca="false">"427230"</f>
        <v>427230</v>
      </c>
      <c r="B101" s="1"/>
      <c r="C101" s="10"/>
      <c r="D101" s="1"/>
      <c r="E101" s="10"/>
      <c r="F101" s="1"/>
      <c r="G101" s="10" t="n">
        <f aca="false">SUM(B101:F101)</f>
        <v>0</v>
      </c>
    </row>
    <row r="102" customFormat="false" ht="12.8" hidden="false" customHeight="false" outlineLevel="0" collapsed="false">
      <c r="A102" s="9" t="str">
        <f aca="false">"527651"</f>
        <v>527651</v>
      </c>
      <c r="C102" s="10"/>
      <c r="E102" s="10"/>
      <c r="G102" s="10" t="n">
        <f aca="false">SUM(B102:F102)</f>
        <v>0</v>
      </c>
    </row>
    <row r="103" customFormat="false" ht="12.8" hidden="false" customHeight="false" outlineLevel="0" collapsed="false">
      <c r="A103" s="9" t="str">
        <f aca="false">"481027"</f>
        <v>481027</v>
      </c>
      <c r="B103" s="0" t="n">
        <v>4</v>
      </c>
      <c r="C103" s="10" t="n">
        <v>6</v>
      </c>
      <c r="D103" s="0" t="n">
        <v>0</v>
      </c>
      <c r="E103" s="10" t="n">
        <v>5</v>
      </c>
      <c r="F103" s="0" t="n">
        <v>0</v>
      </c>
      <c r="G103" s="10" t="n">
        <f aca="false">SUM(B103:F103)</f>
        <v>15</v>
      </c>
    </row>
    <row r="104" customFormat="false" ht="12.8" hidden="false" customHeight="false" outlineLevel="0" collapsed="false">
      <c r="A104" s="9" t="str">
        <f aca="false">"k91540"</f>
        <v>k91540</v>
      </c>
      <c r="C104" s="10"/>
      <c r="E104" s="10"/>
      <c r="G104" s="10" t="n">
        <f aca="false">SUM(B104:F104)</f>
        <v>0</v>
      </c>
    </row>
    <row r="105" customFormat="false" ht="12.8" hidden="false" customHeight="false" outlineLevel="0" collapsed="false">
      <c r="A105" s="9" t="str">
        <f aca="false">"527693"</f>
        <v>527693</v>
      </c>
      <c r="C105" s="10"/>
      <c r="E105" s="10"/>
      <c r="G105" s="10" t="n">
        <f aca="false">SUM(B105:F105)</f>
        <v>0</v>
      </c>
    </row>
    <row r="106" customFormat="false" ht="12.8" hidden="false" customHeight="false" outlineLevel="0" collapsed="false">
      <c r="A106" s="9" t="str">
        <f aca="false">"660424"</f>
        <v>660424</v>
      </c>
      <c r="B106" s="1" t="n">
        <v>4</v>
      </c>
      <c r="C106" s="10" t="n">
        <v>6</v>
      </c>
      <c r="D106" s="1" t="n">
        <v>6</v>
      </c>
      <c r="E106" s="10" t="n">
        <v>5</v>
      </c>
      <c r="F106" s="1" t="n">
        <v>2</v>
      </c>
      <c r="G106" s="10" t="n">
        <f aca="false">SUM(B106:F106)</f>
        <v>23</v>
      </c>
    </row>
    <row r="107" customFormat="false" ht="12.8" hidden="false" customHeight="false" outlineLevel="0" collapsed="false">
      <c r="A107" s="9" t="str">
        <f aca="false">"594503"</f>
        <v>594503</v>
      </c>
      <c r="C107" s="10"/>
      <c r="E107" s="10"/>
      <c r="G107" s="10" t="n">
        <f aca="false">SUM(B107:F107)</f>
        <v>0</v>
      </c>
    </row>
    <row r="108" customFormat="false" ht="12.8" hidden="false" customHeight="false" outlineLevel="0" collapsed="false">
      <c r="A108" s="9" t="str">
        <f aca="false">"527758"</f>
        <v>527758</v>
      </c>
      <c r="C108" s="10"/>
      <c r="E108" s="10"/>
      <c r="G108" s="10" t="n">
        <f aca="false">SUM(B108:F108)</f>
        <v>0</v>
      </c>
    </row>
    <row r="109" customFormat="false" ht="12.8" hidden="false" customHeight="false" outlineLevel="0" collapsed="false">
      <c r="A109" s="12" t="n">
        <v>481166</v>
      </c>
      <c r="B109" s="13"/>
      <c r="C109" s="14"/>
      <c r="D109" s="13"/>
      <c r="E109" s="14"/>
      <c r="F109" s="13"/>
      <c r="G109" s="10" t="n">
        <f aca="false">SUM(B109:F109)</f>
        <v>0</v>
      </c>
    </row>
    <row r="110" customFormat="false" ht="12.8" hidden="false" customHeight="false" outlineLevel="0" collapsed="false">
      <c r="A110" s="9" t="str">
        <f aca="false">"618638"</f>
        <v>618638</v>
      </c>
      <c r="C110" s="10"/>
      <c r="E110" s="10"/>
      <c r="G110" s="10" t="n">
        <f aca="false">SUM(B110:F110)</f>
        <v>0</v>
      </c>
    </row>
    <row r="111" customFormat="false" ht="12.8" hidden="false" customHeight="false" outlineLevel="0" collapsed="false">
      <c r="A111" s="9" t="str">
        <f aca="false">"356893"</f>
        <v>356893</v>
      </c>
      <c r="B111" s="1"/>
      <c r="C111" s="10"/>
      <c r="D111" s="1"/>
      <c r="E111" s="10"/>
      <c r="F111" s="1"/>
      <c r="G111" s="10" t="n">
        <f aca="false">SUM(B111:F111)</f>
        <v>0</v>
      </c>
    </row>
    <row r="112" customFormat="false" ht="12.8" hidden="false" customHeight="false" outlineLevel="0" collapsed="false">
      <c r="A112" s="9" t="str">
        <f aca="false">"79770K"</f>
        <v>79770K</v>
      </c>
      <c r="C112" s="10"/>
      <c r="E112" s="10"/>
      <c r="G112" s="10" t="n">
        <f aca="false">SUM(B112:F112)</f>
        <v>0</v>
      </c>
    </row>
    <row r="113" customFormat="false" ht="12.8" hidden="false" customHeight="false" outlineLevel="0" collapsed="false">
      <c r="A113" s="9" t="str">
        <f aca="false">"k80343"</f>
        <v>k80343</v>
      </c>
      <c r="C113" s="10"/>
      <c r="E113" s="10"/>
      <c r="G113" s="10" t="n">
        <f aca="false">SUM(B113:F113)</f>
        <v>0</v>
      </c>
    </row>
    <row r="114" customFormat="false" ht="12.8" hidden="false" customHeight="false" outlineLevel="0" collapsed="false">
      <c r="A114" s="9" t="str">
        <f aca="false">"432209"</f>
        <v>432209</v>
      </c>
      <c r="C114" s="10"/>
      <c r="E114" s="10"/>
      <c r="G114" s="10" t="n">
        <f aca="false">SUM(B114:F114)</f>
        <v>0</v>
      </c>
    </row>
    <row r="115" customFormat="false" ht="12.8" hidden="false" customHeight="false" outlineLevel="0" collapsed="false">
      <c r="A115" s="9" t="str">
        <f aca="false">"649351"</f>
        <v>649351</v>
      </c>
      <c r="B115" s="1"/>
      <c r="C115" s="10"/>
      <c r="D115" s="1"/>
      <c r="E115" s="10"/>
      <c r="F115" s="1"/>
      <c r="G115" s="10" t="n">
        <f aca="false">SUM(B115:F115)</f>
        <v>0</v>
      </c>
    </row>
    <row r="116" customFormat="false" ht="12.8" hidden="false" customHeight="false" outlineLevel="0" collapsed="false">
      <c r="A116" s="9" t="str">
        <f aca="false">"530716"</f>
        <v>530716</v>
      </c>
      <c r="C116" s="10"/>
      <c r="E116" s="10"/>
      <c r="G116" s="10" t="n">
        <f aca="false">SUM(B116:F116)</f>
        <v>0</v>
      </c>
    </row>
    <row r="117" customFormat="false" ht="12.8" hidden="false" customHeight="false" outlineLevel="0" collapsed="false">
      <c r="A117" s="9" t="str">
        <f aca="false">"427816"</f>
        <v>427816</v>
      </c>
      <c r="B117" s="1"/>
      <c r="C117" s="10"/>
      <c r="D117" s="1"/>
      <c r="E117" s="10"/>
      <c r="F117" s="1"/>
      <c r="G117" s="10" t="n">
        <f aca="false">SUM(B117:F117)</f>
        <v>0</v>
      </c>
    </row>
    <row r="118" customFormat="false" ht="12.8" hidden="false" customHeight="false" outlineLevel="0" collapsed="false">
      <c r="A118" s="9" t="str">
        <f aca="false">"401382"</f>
        <v>401382</v>
      </c>
      <c r="C118" s="10"/>
      <c r="E118" s="10"/>
      <c r="G118" s="10" t="n">
        <f aca="false">SUM(B118:F118)</f>
        <v>0</v>
      </c>
    </row>
    <row r="119" customFormat="false" ht="12.8" hidden="false" customHeight="false" outlineLevel="0" collapsed="false">
      <c r="A119" s="20" t="str">
        <f aca="false">"528045"</f>
        <v>528045</v>
      </c>
      <c r="B119" s="21"/>
      <c r="C119" s="22"/>
      <c r="D119" s="21"/>
      <c r="E119" s="22"/>
      <c r="F119" s="21"/>
      <c r="G119" s="10" t="n">
        <f aca="false">SUM(B119:F119)</f>
        <v>0</v>
      </c>
    </row>
    <row r="120" customFormat="false" ht="12.8" hidden="false" customHeight="false" outlineLevel="0" collapsed="false">
      <c r="A120" s="9" t="str">
        <f aca="false">"478302"</f>
        <v>478302</v>
      </c>
      <c r="C120" s="10"/>
      <c r="E120" s="10"/>
      <c r="G120" s="10" t="n">
        <f aca="false">SUM(B120:F120)</f>
        <v>0</v>
      </c>
    </row>
    <row r="121" customFormat="false" ht="12.8" hidden="false" customHeight="false" outlineLevel="0" collapsed="false">
      <c r="A121" s="12" t="n">
        <v>662969</v>
      </c>
      <c r="B121" s="13"/>
      <c r="C121" s="14"/>
      <c r="D121" s="13"/>
      <c r="E121" s="14"/>
      <c r="F121" s="13"/>
      <c r="G121" s="10" t="n">
        <f aca="false">SUM(B121:F121)</f>
        <v>0</v>
      </c>
    </row>
    <row r="122" customFormat="false" ht="12.8" hidden="false" customHeight="false" outlineLevel="0" collapsed="false">
      <c r="A122" s="9" t="str">
        <f aca="false">"352758"</f>
        <v>352758</v>
      </c>
      <c r="C122" s="10"/>
      <c r="E122" s="10"/>
      <c r="G122" s="10" t="n">
        <f aca="false">SUM(B122:F122)</f>
        <v>0</v>
      </c>
    </row>
    <row r="123" customFormat="false" ht="12.8" hidden="false" customHeight="false" outlineLevel="0" collapsed="false">
      <c r="A123" s="9" t="str">
        <f aca="false">"78562U"</f>
        <v>78562U</v>
      </c>
      <c r="C123" s="10"/>
      <c r="E123" s="10"/>
      <c r="G123" s="10" t="n">
        <f aca="false">SUM(B123:F123)</f>
        <v>0</v>
      </c>
    </row>
    <row r="124" customFormat="false" ht="12.8" hidden="false" customHeight="false" outlineLevel="0" collapsed="false">
      <c r="A124" s="9" t="str">
        <f aca="false">"475936"</f>
        <v>475936</v>
      </c>
      <c r="C124" s="10"/>
      <c r="E124" s="10"/>
      <c r="G124" s="10" t="n">
        <f aca="false">SUM(B124:F124)</f>
        <v>0</v>
      </c>
    </row>
    <row r="125" customFormat="false" ht="12.8" hidden="false" customHeight="false" outlineLevel="0" collapsed="false">
      <c r="A125" s="9" t="str">
        <f aca="false">"475965"</f>
        <v>475965</v>
      </c>
      <c r="C125" s="10"/>
      <c r="E125" s="10"/>
      <c r="G125" s="10" t="n">
        <f aca="false">SUM(B125:F125)</f>
        <v>0</v>
      </c>
    </row>
    <row r="126" customFormat="false" ht="12.8" hidden="false" customHeight="false" outlineLevel="0" collapsed="false">
      <c r="A126" s="9" t="str">
        <f aca="false">"432568"</f>
        <v>432568</v>
      </c>
      <c r="C126" s="10"/>
      <c r="E126" s="10"/>
      <c r="G126" s="10" t="n">
        <f aca="false">SUM(B126:F126)</f>
        <v>0</v>
      </c>
    </row>
    <row r="127" customFormat="false" ht="12.8" hidden="false" customHeight="false" outlineLevel="0" collapsed="false">
      <c r="A127" s="9" t="str">
        <f aca="false">"476139"</f>
        <v>476139</v>
      </c>
      <c r="C127" s="10"/>
      <c r="E127" s="10"/>
      <c r="G127" s="10" t="n">
        <f aca="false">SUM(B127:F127)</f>
        <v>0</v>
      </c>
    </row>
    <row r="128" customFormat="false" ht="12.8" hidden="false" customHeight="false" outlineLevel="0" collapsed="false">
      <c r="A128" s="9" t="str">
        <f aca="false">"602097"</f>
        <v>602097</v>
      </c>
      <c r="C128" s="10"/>
      <c r="E128" s="10"/>
      <c r="G128" s="10" t="n">
        <f aca="false">SUM(B128:F128)</f>
        <v>0</v>
      </c>
    </row>
    <row r="129" customFormat="false" ht="12.8" hidden="false" customHeight="false" outlineLevel="0" collapsed="false">
      <c r="A129" s="9" t="str">
        <f aca="false">"428080"</f>
        <v>428080</v>
      </c>
      <c r="C129" s="10"/>
      <c r="E129" s="10"/>
      <c r="G129" s="10" t="n">
        <f aca="false">SUM(B129:F129)</f>
        <v>0</v>
      </c>
    </row>
    <row r="130" customFormat="false" ht="12.8" hidden="false" customHeight="false" outlineLevel="0" collapsed="false">
      <c r="A130" s="9" t="str">
        <f aca="false">"728492"</f>
        <v>728492</v>
      </c>
      <c r="C130" s="10"/>
      <c r="E130" s="10"/>
      <c r="G130" s="10" t="n">
        <f aca="false">SUM(B130:F130)</f>
        <v>0</v>
      </c>
    </row>
    <row r="131" customFormat="false" ht="12.8" hidden="false" customHeight="false" outlineLevel="0" collapsed="false">
      <c r="A131" s="9" t="str">
        <f aca="false">"605337"</f>
        <v>605337</v>
      </c>
      <c r="C131" s="10"/>
      <c r="E131" s="10"/>
      <c r="G131" s="10" t="n">
        <f aca="false">SUM(B131:F131)</f>
        <v>0</v>
      </c>
    </row>
    <row r="132" customFormat="false" ht="12.8" hidden="false" customHeight="false" outlineLevel="0" collapsed="false">
      <c r="A132" s="12"/>
      <c r="B132" s="23"/>
      <c r="C132" s="12"/>
      <c r="D132" s="13"/>
      <c r="E132" s="14"/>
      <c r="F132" s="13"/>
      <c r="G132" s="14"/>
      <c r="H132" s="13"/>
      <c r="I132" s="10" t="n">
        <f aca="false">SUM(D132:H132)</f>
        <v>0</v>
      </c>
    </row>
    <row r="133" customFormat="false" ht="12.8" hidden="false" customHeight="false" outlineLevel="0" collapsed="false">
      <c r="A133" s="12"/>
      <c r="B133" s="23"/>
      <c r="C133" s="12"/>
      <c r="D133" s="13"/>
      <c r="E133" s="14"/>
      <c r="F133" s="13"/>
      <c r="G133" s="14"/>
      <c r="H133" s="13"/>
      <c r="I133" s="10" t="n">
        <f aca="false">SUM(D133:H133)</f>
        <v>0</v>
      </c>
    </row>
    <row r="134" customFormat="false" ht="12.8" hidden="false" customHeight="false" outlineLevel="0" collapsed="false">
      <c r="A134" s="12"/>
      <c r="B134" s="23"/>
      <c r="C134" s="12"/>
      <c r="D134" s="13"/>
      <c r="E134" s="14"/>
      <c r="F134" s="13"/>
      <c r="G134" s="14"/>
      <c r="H134" s="13"/>
      <c r="I134" s="10" t="n">
        <f aca="false">SUM(D134:H134)</f>
        <v>0</v>
      </c>
    </row>
    <row r="135" customFormat="false" ht="12.8" hidden="false" customHeight="false" outlineLevel="0" collapsed="false">
      <c r="A135" s="12"/>
      <c r="B135" s="23"/>
      <c r="C135" s="12"/>
      <c r="D135" s="13"/>
      <c r="E135" s="14"/>
      <c r="F135" s="13"/>
      <c r="G135" s="14"/>
      <c r="H135" s="13"/>
      <c r="I135" s="24"/>
    </row>
    <row r="136" customFormat="false" ht="12.8" hidden="false" customHeight="false" outlineLevel="0" collapsed="false">
      <c r="A136" s="12"/>
      <c r="B136" s="23"/>
      <c r="C136" s="12"/>
      <c r="D136" s="13"/>
      <c r="E136" s="14"/>
      <c r="F136" s="13"/>
      <c r="G136" s="14"/>
      <c r="H136" s="13"/>
      <c r="I136" s="24"/>
    </row>
    <row r="137" customFormat="false" ht="12.8" hidden="false" customHeight="false" outlineLevel="0" collapsed="false">
      <c r="A137" s="12"/>
      <c r="B137" s="23"/>
      <c r="C137" s="12"/>
      <c r="D137" s="13"/>
      <c r="E137" s="14"/>
      <c r="F137" s="13"/>
      <c r="G137" s="14"/>
      <c r="H137" s="13"/>
      <c r="I137" s="2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37"/>
  <sheetViews>
    <sheetView windowProtection="false" showFormulas="false" showGridLines="true" showRowColHeaders="true" showZeros="true" rightToLeft="false" tabSelected="false" showOutlineSymbols="true" defaultGridColor="true" view="normal" topLeftCell="A117" colorId="64" zoomScale="150" zoomScaleNormal="150" zoomScalePageLayoutView="100" workbookViewId="0">
      <selection pane="topLeft" activeCell="B3" activeCellId="0" sqref="B3"/>
    </sheetView>
  </sheetViews>
  <sheetFormatPr defaultRowHeight="13.2"/>
  <cols>
    <col collapsed="false" hidden="false" max="2" min="1" style="1" width="10.9336734693878"/>
    <col collapsed="false" hidden="false" max="3" min="3" style="1" width="15.5255102040816"/>
    <col collapsed="false" hidden="false" max="9" min="4" style="1" width="10.9336734693878"/>
    <col collapsed="false" hidden="false" max="1025" min="10" style="0" width="8.50510204081633"/>
  </cols>
  <sheetData>
    <row r="1" customFormat="false" ht="13.2" hidden="false" customHeight="false" outlineLevel="0" collapsed="false">
      <c r="A1" s="3" t="s">
        <v>0</v>
      </c>
      <c r="B1" s="3" t="s">
        <v>11</v>
      </c>
      <c r="C1" s="4"/>
      <c r="D1" s="0"/>
    </row>
    <row r="2" customFormat="false" ht="13.2" hidden="false" customHeight="false" outlineLevel="0" collapsed="false">
      <c r="A2" s="4"/>
      <c r="B2" s="5"/>
      <c r="C2" s="0"/>
      <c r="D2" s="0"/>
    </row>
    <row r="3" customFormat="false" ht="12.8" hidden="false" customHeight="false" outlineLevel="0" collapsed="false">
      <c r="A3" s="6" t="s">
        <v>2</v>
      </c>
      <c r="B3" s="7" t="s">
        <v>12</v>
      </c>
      <c r="H3" s="0"/>
      <c r="I3" s="0"/>
    </row>
    <row r="4" customFormat="false" ht="12.8" hidden="false" customHeight="false" outlineLevel="0" collapsed="false">
      <c r="A4" s="9" t="str">
        <f aca="false">"424576"</f>
        <v>424576</v>
      </c>
      <c r="B4" s="0" t="n">
        <v>6</v>
      </c>
      <c r="H4" s="0"/>
      <c r="I4" s="0"/>
    </row>
    <row r="5" customFormat="false" ht="12.8" hidden="false" customHeight="false" outlineLevel="0" collapsed="false">
      <c r="A5" s="9" t="str">
        <f aca="false">"523697"</f>
        <v>523697</v>
      </c>
      <c r="B5" s="1" t="n">
        <v>6</v>
      </c>
      <c r="H5" s="0"/>
      <c r="I5" s="0"/>
    </row>
    <row r="6" customFormat="false" ht="12.8" hidden="false" customHeight="false" outlineLevel="0" collapsed="false">
      <c r="A6" s="9" t="str">
        <f aca="false">"523684"</f>
        <v>523684</v>
      </c>
      <c r="B6" s="0"/>
      <c r="H6" s="0"/>
      <c r="I6" s="0"/>
    </row>
    <row r="7" customFormat="false" ht="12.8" hidden="false" customHeight="false" outlineLevel="0" collapsed="false">
      <c r="A7" s="9" t="str">
        <f aca="false">"k79103"</f>
        <v>k79103</v>
      </c>
      <c r="B7" s="0"/>
      <c r="H7" s="0"/>
      <c r="I7" s="0"/>
    </row>
    <row r="8" customFormat="false" ht="12.8" hidden="false" customHeight="false" outlineLevel="0" collapsed="false">
      <c r="A8" s="9" t="str">
        <f aca="false">"428446"</f>
        <v>428446</v>
      </c>
      <c r="B8" s="0"/>
      <c r="H8" s="0"/>
      <c r="I8" s="0"/>
    </row>
    <row r="9" customFormat="false" ht="12.8" hidden="false" customHeight="false" outlineLevel="0" collapsed="false">
      <c r="A9" s="9" t="str">
        <f aca="false">"528498"</f>
        <v>528498</v>
      </c>
      <c r="B9" s="0"/>
      <c r="H9" s="0"/>
      <c r="I9" s="0"/>
    </row>
    <row r="10" customFormat="false" ht="12.8" hidden="false" customHeight="false" outlineLevel="0" collapsed="false">
      <c r="A10" s="12" t="n">
        <v>596789</v>
      </c>
      <c r="B10" s="0"/>
      <c r="H10" s="0"/>
      <c r="I10" s="0"/>
    </row>
    <row r="11" customFormat="false" ht="12.8" hidden="false" customHeight="false" outlineLevel="0" collapsed="false">
      <c r="A11" s="9" t="str">
        <f aca="false">"723675"</f>
        <v>723675</v>
      </c>
      <c r="B11" s="1" t="n">
        <v>6</v>
      </c>
      <c r="H11" s="0"/>
      <c r="I11" s="0"/>
    </row>
    <row r="12" customFormat="false" ht="12.8" hidden="false" customHeight="false" outlineLevel="0" collapsed="false">
      <c r="A12" s="9" t="str">
        <f aca="false">"476456"</f>
        <v>476456</v>
      </c>
      <c r="B12" s="0" t="n">
        <v>6</v>
      </c>
      <c r="H12" s="0"/>
      <c r="I12" s="0"/>
    </row>
    <row r="13" customFormat="false" ht="12.8" hidden="false" customHeight="false" outlineLevel="0" collapsed="false">
      <c r="A13" s="9" t="str">
        <f aca="false">"658245"</f>
        <v>658245</v>
      </c>
      <c r="B13" s="0"/>
      <c r="H13" s="0"/>
      <c r="I13" s="0"/>
    </row>
    <row r="14" customFormat="false" ht="12.8" hidden="false" customHeight="false" outlineLevel="0" collapsed="false">
      <c r="A14" s="9" t="str">
        <f aca="false">"718114"</f>
        <v>718114</v>
      </c>
      <c r="B14" s="1" t="n">
        <v>6</v>
      </c>
      <c r="H14" s="0"/>
      <c r="I14" s="0"/>
    </row>
    <row r="15" customFormat="false" ht="12.8" hidden="false" customHeight="false" outlineLevel="0" collapsed="false">
      <c r="A15" s="9" t="str">
        <f aca="false">"347488"</f>
        <v>347488</v>
      </c>
      <c r="B15" s="0" t="n">
        <v>6</v>
      </c>
      <c r="H15" s="0"/>
      <c r="I15" s="0"/>
    </row>
    <row r="16" customFormat="false" ht="12.8" hidden="false" customHeight="false" outlineLevel="0" collapsed="false">
      <c r="A16" s="9" t="str">
        <f aca="false">"528618"</f>
        <v>528618</v>
      </c>
      <c r="B16" s="1" t="n">
        <v>6</v>
      </c>
      <c r="H16" s="0"/>
      <c r="I16" s="0"/>
    </row>
    <row r="17" customFormat="false" ht="12.8" hidden="false" customHeight="false" outlineLevel="0" collapsed="false">
      <c r="A17" s="9" t="str">
        <f aca="false">"290247"</f>
        <v>290247</v>
      </c>
      <c r="B17" s="1" t="n">
        <v>6</v>
      </c>
      <c r="H17" s="0"/>
      <c r="I17" s="0"/>
    </row>
    <row r="18" customFormat="false" ht="12.8" hidden="false" customHeight="false" outlineLevel="0" collapsed="false">
      <c r="A18" s="9" t="str">
        <f aca="false">"595858"</f>
        <v>595858</v>
      </c>
      <c r="B18" s="1" t="n">
        <v>6</v>
      </c>
      <c r="H18" s="0"/>
      <c r="I18" s="0"/>
    </row>
    <row r="19" customFormat="false" ht="12.8" hidden="false" customHeight="false" outlineLevel="0" collapsed="false">
      <c r="A19" s="9" t="str">
        <f aca="false">"482068"</f>
        <v>482068</v>
      </c>
      <c r="B19" s="1" t="n">
        <v>6</v>
      </c>
      <c r="H19" s="0"/>
      <c r="I19" s="0"/>
    </row>
    <row r="20" customFormat="false" ht="12.8" hidden="false" customHeight="false" outlineLevel="0" collapsed="false">
      <c r="A20" s="9" t="str">
        <f aca="false">"508816"</f>
        <v>508816</v>
      </c>
      <c r="B20" s="1" t="n">
        <v>6</v>
      </c>
      <c r="H20" s="0"/>
      <c r="I20" s="0"/>
    </row>
    <row r="21" customFormat="false" ht="12.8" hidden="false" customHeight="false" outlineLevel="0" collapsed="false">
      <c r="A21" s="9" t="str">
        <f aca="false">"591881"</f>
        <v>591881</v>
      </c>
      <c r="B21" s="1" t="n">
        <v>6</v>
      </c>
      <c r="H21" s="0"/>
      <c r="I21" s="0"/>
    </row>
    <row r="22" customFormat="false" ht="12.8" hidden="false" customHeight="false" outlineLevel="0" collapsed="false">
      <c r="A22" s="9" t="str">
        <f aca="false">"479000"</f>
        <v>479000</v>
      </c>
      <c r="B22" s="1" t="n">
        <v>6</v>
      </c>
      <c r="H22" s="0"/>
      <c r="I22" s="0"/>
    </row>
    <row r="23" customFormat="false" ht="12.8" hidden="false" customHeight="false" outlineLevel="0" collapsed="false">
      <c r="A23" s="9" t="str">
        <f aca="false">"353207"</f>
        <v>353207</v>
      </c>
      <c r="B23" s="0" t="n">
        <v>6</v>
      </c>
      <c r="H23" s="0"/>
      <c r="I23" s="0"/>
    </row>
    <row r="24" customFormat="false" ht="12.8" hidden="false" customHeight="false" outlineLevel="0" collapsed="false">
      <c r="A24" s="9" t="str">
        <f aca="false">"525284"</f>
        <v>525284</v>
      </c>
      <c r="B24" s="0" t="n">
        <v>5</v>
      </c>
      <c r="H24" s="0"/>
      <c r="I24" s="0"/>
    </row>
    <row r="25" customFormat="false" ht="12.8" hidden="false" customHeight="false" outlineLevel="0" collapsed="false">
      <c r="A25" s="9" t="str">
        <f aca="false">"482136"</f>
        <v>482136</v>
      </c>
      <c r="B25" s="1" t="n">
        <v>6</v>
      </c>
      <c r="H25" s="0"/>
      <c r="I25" s="0"/>
    </row>
    <row r="26" customFormat="false" ht="12.8" hidden="false" customHeight="false" outlineLevel="0" collapsed="false">
      <c r="A26" s="9" t="str">
        <f aca="false">"348005"</f>
        <v>348005</v>
      </c>
      <c r="B26" s="1" t="n">
        <v>3</v>
      </c>
      <c r="H26" s="0"/>
      <c r="I26" s="0"/>
    </row>
    <row r="27" customFormat="false" ht="12.8" hidden="false" customHeight="false" outlineLevel="0" collapsed="false">
      <c r="A27" s="9" t="str">
        <f aca="false">"84581P"</f>
        <v>84581P</v>
      </c>
      <c r="B27" s="0" t="n">
        <v>6</v>
      </c>
      <c r="H27" s="0"/>
      <c r="I27" s="0"/>
    </row>
    <row r="28" customFormat="false" ht="12.8" hidden="false" customHeight="false" outlineLevel="0" collapsed="false">
      <c r="A28" s="9" t="str">
        <f aca="false">"473640"</f>
        <v>473640</v>
      </c>
      <c r="B28" s="1" t="n">
        <v>6</v>
      </c>
      <c r="H28" s="0"/>
      <c r="I28" s="0"/>
    </row>
    <row r="29" customFormat="false" ht="12.8" hidden="false" customHeight="false" outlineLevel="0" collapsed="false">
      <c r="A29" s="9" t="str">
        <f aca="false">"540133"</f>
        <v>540133</v>
      </c>
      <c r="B29" s="0" t="n">
        <v>6</v>
      </c>
      <c r="H29" s="0"/>
      <c r="I29" s="0"/>
    </row>
    <row r="30" customFormat="false" ht="12.8" hidden="false" customHeight="false" outlineLevel="0" collapsed="false">
      <c r="A30" s="9" t="str">
        <f aca="false">"51620U"</f>
        <v>51620U</v>
      </c>
      <c r="B30" s="0"/>
      <c r="H30" s="0"/>
      <c r="I30" s="0"/>
    </row>
    <row r="31" customFormat="false" ht="12.8" hidden="false" customHeight="false" outlineLevel="0" collapsed="false">
      <c r="A31" s="9" t="str">
        <f aca="false">"348335"</f>
        <v>348335</v>
      </c>
      <c r="B31" s="0" t="n">
        <v>6</v>
      </c>
      <c r="H31" s="0"/>
      <c r="I31" s="0"/>
    </row>
    <row r="32" customFormat="false" ht="12.8" hidden="false" customHeight="false" outlineLevel="0" collapsed="false">
      <c r="A32" s="9" t="str">
        <f aca="false">"586210"</f>
        <v>586210</v>
      </c>
      <c r="B32" s="0" t="n">
        <v>6</v>
      </c>
      <c r="H32" s="0"/>
      <c r="I32" s="0"/>
    </row>
    <row r="33" customFormat="false" ht="12.8" hidden="false" customHeight="false" outlineLevel="0" collapsed="false">
      <c r="A33" s="9" t="str">
        <f aca="false">"528883"</f>
        <v>528883</v>
      </c>
      <c r="B33" s="0" t="n">
        <v>6</v>
      </c>
      <c r="H33" s="0"/>
      <c r="I33" s="0"/>
    </row>
    <row r="34" customFormat="false" ht="12.8" hidden="false" customHeight="false" outlineLevel="0" collapsed="false">
      <c r="A34" s="9" t="str">
        <f aca="false">"47130M"</f>
        <v>47130M</v>
      </c>
      <c r="B34" s="1" t="n">
        <v>6</v>
      </c>
      <c r="H34" s="0"/>
      <c r="I34" s="0"/>
    </row>
    <row r="35" customFormat="false" ht="12.8" hidden="false" customHeight="false" outlineLevel="0" collapsed="false">
      <c r="A35" s="12" t="n">
        <v>528935</v>
      </c>
      <c r="B35" s="0"/>
      <c r="H35" s="0"/>
      <c r="I35" s="0"/>
    </row>
    <row r="36" customFormat="false" ht="12.8" hidden="false" customHeight="false" outlineLevel="0" collapsed="false">
      <c r="A36" s="9" t="str">
        <f aca="false">"476799"</f>
        <v>476799</v>
      </c>
      <c r="B36" s="1" t="n">
        <v>6</v>
      </c>
      <c r="H36" s="0"/>
      <c r="I36" s="0"/>
    </row>
    <row r="37" customFormat="false" ht="12.8" hidden="false" customHeight="false" outlineLevel="0" collapsed="false">
      <c r="A37" s="9" t="str">
        <f aca="false">"355629"</f>
        <v>355629</v>
      </c>
      <c r="B37" s="0"/>
      <c r="H37" s="0"/>
      <c r="I37" s="0"/>
    </row>
    <row r="38" customFormat="false" ht="12.8" hidden="false" customHeight="false" outlineLevel="0" collapsed="false">
      <c r="A38" s="9" t="str">
        <f aca="false">"223094"</f>
        <v>223094</v>
      </c>
      <c r="B38" s="1" t="n">
        <v>3</v>
      </c>
      <c r="H38" s="0"/>
      <c r="I38" s="0"/>
    </row>
    <row r="39" customFormat="false" ht="12.8" hidden="false" customHeight="false" outlineLevel="0" collapsed="false">
      <c r="A39" s="12" t="n">
        <v>525608</v>
      </c>
      <c r="B39" s="0" t="n">
        <v>6</v>
      </c>
      <c r="H39" s="0"/>
      <c r="I39" s="0"/>
    </row>
    <row r="40" customFormat="false" ht="12.8" hidden="false" customHeight="false" outlineLevel="0" collapsed="false">
      <c r="A40" s="9" t="str">
        <f aca="false">"608949"</f>
        <v>608949</v>
      </c>
      <c r="B40" s="0" t="n">
        <v>6</v>
      </c>
      <c r="H40" s="0"/>
      <c r="I40" s="0"/>
    </row>
    <row r="41" customFormat="false" ht="12.8" hidden="false" customHeight="false" outlineLevel="0" collapsed="false">
      <c r="A41" s="9" t="str">
        <f aca="false">"556091"</f>
        <v>556091</v>
      </c>
      <c r="B41" s="0"/>
      <c r="H41" s="0"/>
      <c r="I41" s="0"/>
    </row>
    <row r="42" customFormat="false" ht="12.8" hidden="false" customHeight="false" outlineLevel="0" collapsed="false">
      <c r="A42" s="9" t="str">
        <f aca="false">"425481"</f>
        <v>425481</v>
      </c>
      <c r="B42" s="0" t="n">
        <v>6</v>
      </c>
      <c r="H42" s="0"/>
      <c r="I42" s="0"/>
    </row>
    <row r="43" customFormat="false" ht="12.8" hidden="false" customHeight="false" outlineLevel="0" collapsed="false">
      <c r="A43" s="9" t="str">
        <f aca="false">"525789"</f>
        <v>525789</v>
      </c>
      <c r="B43" s="0" t="n">
        <v>6</v>
      </c>
      <c r="H43" s="0"/>
      <c r="I43" s="0"/>
    </row>
    <row r="44" customFormat="false" ht="12.8" hidden="false" customHeight="false" outlineLevel="0" collapsed="false">
      <c r="A44" s="9" t="str">
        <f aca="false">"425504"</f>
        <v>425504</v>
      </c>
      <c r="B44" s="0" t="n">
        <v>6</v>
      </c>
      <c r="H44" s="0"/>
      <c r="I44" s="0"/>
    </row>
    <row r="45" customFormat="false" ht="12.8" hidden="false" customHeight="false" outlineLevel="0" collapsed="false">
      <c r="A45" s="9" t="str">
        <f aca="false">"476883"</f>
        <v>476883</v>
      </c>
      <c r="B45" s="1" t="n">
        <v>6</v>
      </c>
      <c r="H45" s="0"/>
      <c r="I45" s="0"/>
    </row>
    <row r="46" customFormat="false" ht="12.8" hidden="false" customHeight="false" outlineLevel="0" collapsed="false">
      <c r="A46" s="9" t="str">
        <f aca="false">"529138"</f>
        <v>529138</v>
      </c>
      <c r="B46" s="0"/>
      <c r="H46" s="0"/>
      <c r="I46" s="0"/>
    </row>
    <row r="47" customFormat="false" ht="12.8" hidden="false" customHeight="false" outlineLevel="0" collapsed="false">
      <c r="A47" s="9" t="str">
        <f aca="false">"526186"</f>
        <v>526186</v>
      </c>
      <c r="B47" s="1" t="n">
        <v>6</v>
      </c>
      <c r="H47" s="0"/>
      <c r="I47" s="0"/>
    </row>
    <row r="48" customFormat="false" ht="12.8" hidden="false" customHeight="false" outlineLevel="0" collapsed="false">
      <c r="A48" s="9" t="str">
        <f aca="false">"680624"</f>
        <v>680624</v>
      </c>
      <c r="B48" s="0" t="n">
        <v>5</v>
      </c>
      <c r="H48" s="0"/>
      <c r="I48" s="0"/>
    </row>
    <row r="49" customFormat="false" ht="12.8" hidden="false" customHeight="false" outlineLevel="0" collapsed="false">
      <c r="A49" s="9" t="str">
        <f aca="false">"546645"</f>
        <v>546645</v>
      </c>
      <c r="B49" s="0"/>
      <c r="H49" s="0"/>
      <c r="I49" s="0"/>
    </row>
    <row r="50" customFormat="false" ht="12.8" hidden="false" customHeight="false" outlineLevel="0" collapsed="false">
      <c r="A50" s="9" t="str">
        <f aca="false">"223243"</f>
        <v>223243</v>
      </c>
      <c r="B50" s="0" t="n">
        <v>6</v>
      </c>
      <c r="H50" s="0"/>
      <c r="I50" s="0"/>
    </row>
    <row r="51" customFormat="false" ht="12.8" hidden="false" customHeight="false" outlineLevel="0" collapsed="false">
      <c r="A51" s="9" t="str">
        <f aca="false">"425698"</f>
        <v>425698</v>
      </c>
      <c r="B51" s="0" t="n">
        <v>6</v>
      </c>
      <c r="H51" s="0"/>
      <c r="I51" s="0"/>
    </row>
    <row r="52" customFormat="false" ht="12.8" hidden="false" customHeight="false" outlineLevel="0" collapsed="false">
      <c r="A52" s="9" t="str">
        <f aca="false">"429584"</f>
        <v>429584</v>
      </c>
      <c r="B52" s="0"/>
      <c r="H52" s="0"/>
      <c r="I52" s="0"/>
    </row>
    <row r="53" customFormat="false" ht="12.8" hidden="false" customHeight="false" outlineLevel="0" collapsed="false">
      <c r="A53" s="9" t="str">
        <f aca="false">"287849"</f>
        <v>287849</v>
      </c>
      <c r="B53" s="1" t="n">
        <v>6</v>
      </c>
      <c r="H53" s="0"/>
      <c r="I53" s="0"/>
    </row>
    <row r="54" customFormat="false" ht="12.8" hidden="false" customHeight="false" outlineLevel="0" collapsed="false">
      <c r="A54" s="9" t="str">
        <f aca="false">"479673"</f>
        <v>479673</v>
      </c>
      <c r="B54" s="0" t="n">
        <v>6</v>
      </c>
      <c r="H54" s="0"/>
      <c r="I54" s="0"/>
    </row>
    <row r="55" customFormat="false" ht="12.8" hidden="false" customHeight="false" outlineLevel="0" collapsed="false">
      <c r="A55" s="9" t="str">
        <f aca="false">"425957"</f>
        <v>425957</v>
      </c>
      <c r="B55" s="0" t="n">
        <v>6</v>
      </c>
      <c r="H55" s="0"/>
      <c r="I55" s="0"/>
    </row>
    <row r="56" customFormat="false" ht="12.8" hidden="false" customHeight="false" outlineLevel="0" collapsed="false">
      <c r="A56" s="9" t="str">
        <f aca="false">"483038"</f>
        <v>483038</v>
      </c>
      <c r="B56" s="0"/>
      <c r="H56" s="0"/>
      <c r="I56" s="0"/>
    </row>
    <row r="57" customFormat="false" ht="12.8" hidden="false" customHeight="false" outlineLevel="0" collapsed="false">
      <c r="A57" s="9" t="str">
        <f aca="false">"479770"</f>
        <v>479770</v>
      </c>
      <c r="B57" s="1" t="n">
        <v>6</v>
      </c>
      <c r="H57" s="0"/>
      <c r="I57" s="0"/>
    </row>
    <row r="58" customFormat="false" ht="12.8" hidden="false" customHeight="false" outlineLevel="0" collapsed="false">
      <c r="A58" s="9" t="str">
        <f aca="false">"53995U"</f>
        <v>53995U</v>
      </c>
      <c r="B58" s="0"/>
      <c r="H58" s="0"/>
      <c r="I58" s="0"/>
    </row>
    <row r="59" customFormat="false" ht="12.8" hidden="false" customHeight="false" outlineLevel="0" collapsed="false">
      <c r="A59" s="9" t="n">
        <v>474571</v>
      </c>
      <c r="B59" s="0"/>
      <c r="H59" s="0"/>
      <c r="I59" s="0"/>
    </row>
    <row r="60" customFormat="false" ht="12.8" hidden="false" customHeight="false" outlineLevel="0" collapsed="false">
      <c r="A60" s="9" t="str">
        <f aca="false">"356152"</f>
        <v>356152</v>
      </c>
      <c r="B60" s="1" t="n">
        <v>6</v>
      </c>
      <c r="H60" s="0"/>
      <c r="I60" s="0"/>
    </row>
    <row r="61" customFormat="false" ht="12.8" hidden="false" customHeight="false" outlineLevel="0" collapsed="false">
      <c r="A61" s="9" t="str">
        <f aca="false">"588373"</f>
        <v>588373</v>
      </c>
      <c r="B61" s="0" t="n">
        <v>6</v>
      </c>
      <c r="H61" s="0"/>
      <c r="I61" s="0"/>
    </row>
    <row r="62" customFormat="false" ht="12.8" hidden="false" customHeight="false" outlineLevel="0" collapsed="false">
      <c r="A62" s="12" t="n">
        <v>430780</v>
      </c>
      <c r="B62" s="0" t="n">
        <v>6</v>
      </c>
      <c r="H62" s="0"/>
      <c r="I62" s="0"/>
    </row>
    <row r="63" customFormat="false" ht="12.8" hidden="false" customHeight="false" outlineLevel="0" collapsed="false">
      <c r="A63" s="9" t="str">
        <f aca="false">"477507"</f>
        <v>477507</v>
      </c>
      <c r="B63" s="0" t="n">
        <v>6</v>
      </c>
      <c r="H63" s="0"/>
      <c r="I63" s="0"/>
    </row>
    <row r="64" customFormat="false" ht="12.8" hidden="false" customHeight="false" outlineLevel="0" collapsed="false">
      <c r="A64" s="9" t="str">
        <f aca="false">"480248"</f>
        <v>480248</v>
      </c>
      <c r="B64" s="0" t="n">
        <v>6</v>
      </c>
      <c r="H64" s="0"/>
      <c r="I64" s="0"/>
    </row>
    <row r="65" customFormat="false" ht="12.8" hidden="false" customHeight="false" outlineLevel="0" collapsed="false">
      <c r="A65" s="16" t="n">
        <v>430803</v>
      </c>
      <c r="B65" s="0" t="n">
        <v>6</v>
      </c>
      <c r="H65" s="0"/>
      <c r="I65" s="0"/>
    </row>
    <row r="66" customFormat="false" ht="12.8" hidden="false" customHeight="false" outlineLevel="0" collapsed="false">
      <c r="A66" s="9" t="str">
        <f aca="false">"544375"</f>
        <v>544375</v>
      </c>
      <c r="B66" s="1" t="n">
        <v>6</v>
      </c>
      <c r="H66" s="0"/>
      <c r="I66" s="0"/>
    </row>
    <row r="67" customFormat="false" ht="12.8" hidden="false" customHeight="false" outlineLevel="0" collapsed="false">
      <c r="A67" s="9" t="str">
        <f aca="false">"483546"</f>
        <v>483546</v>
      </c>
      <c r="B67" s="1" t="n">
        <v>6</v>
      </c>
      <c r="H67" s="0"/>
      <c r="I67" s="0"/>
    </row>
    <row r="68" customFormat="false" ht="12.8" hidden="false" customHeight="false" outlineLevel="0" collapsed="false">
      <c r="A68" s="9" t="str">
        <f aca="false">"426406"</f>
        <v>426406</v>
      </c>
      <c r="B68" s="1" t="n">
        <v>6</v>
      </c>
      <c r="H68" s="0"/>
      <c r="I68" s="0"/>
    </row>
    <row r="69" customFormat="false" ht="12.8" hidden="false" customHeight="false" outlineLevel="0" collapsed="false">
      <c r="A69" s="9" t="str">
        <f aca="false">"426448"</f>
        <v>426448</v>
      </c>
      <c r="B69" s="1" t="n">
        <v>6</v>
      </c>
      <c r="H69" s="0"/>
      <c r="I69" s="0"/>
    </row>
    <row r="70" customFormat="false" ht="12.8" hidden="false" customHeight="false" outlineLevel="0" collapsed="false">
      <c r="A70" s="9" t="str">
        <f aca="false">"536862"</f>
        <v>536862</v>
      </c>
      <c r="B70" s="1" t="n">
        <v>6</v>
      </c>
      <c r="H70" s="0"/>
      <c r="I70" s="0"/>
    </row>
    <row r="71" customFormat="false" ht="12.8" hidden="false" customHeight="false" outlineLevel="0" collapsed="false">
      <c r="A71" s="9" t="str">
        <f aca="false">"526704"</f>
        <v>526704</v>
      </c>
      <c r="B71" s="1" t="n">
        <v>6</v>
      </c>
      <c r="H71" s="0"/>
      <c r="I71" s="0"/>
    </row>
    <row r="72" customFormat="false" ht="12.8" hidden="false" customHeight="false" outlineLevel="0" collapsed="false">
      <c r="A72" s="9" t="str">
        <f aca="false">"474801"</f>
        <v>474801</v>
      </c>
      <c r="B72" s="1" t="n">
        <v>6</v>
      </c>
      <c r="H72" s="0"/>
      <c r="I72" s="0"/>
    </row>
    <row r="73" customFormat="false" ht="12.8" hidden="false" customHeight="false" outlineLevel="0" collapsed="false">
      <c r="A73" s="9" t="str">
        <f aca="false">"704526"</f>
        <v>704526</v>
      </c>
      <c r="B73" s="0" t="n">
        <v>6</v>
      </c>
      <c r="H73" s="0"/>
      <c r="I73" s="0"/>
    </row>
    <row r="74" customFormat="false" ht="12.8" hidden="false" customHeight="false" outlineLevel="0" collapsed="false">
      <c r="A74" s="9" t="str">
        <f aca="false">"362256"</f>
        <v>362256</v>
      </c>
      <c r="B74" s="0"/>
      <c r="H74" s="0"/>
      <c r="I74" s="0"/>
    </row>
    <row r="75" customFormat="false" ht="12.8" hidden="false" customHeight="false" outlineLevel="0" collapsed="false">
      <c r="A75" s="9" t="str">
        <f aca="false">"533263"</f>
        <v>533263</v>
      </c>
      <c r="B75" s="0"/>
      <c r="H75" s="0"/>
      <c r="I75" s="0"/>
    </row>
    <row r="76" customFormat="false" ht="12.8" hidden="false" customHeight="false" outlineLevel="0" collapsed="false">
      <c r="A76" s="12" t="n">
        <v>593465</v>
      </c>
      <c r="B76" s="0" t="n">
        <v>6</v>
      </c>
      <c r="H76" s="0"/>
      <c r="I76" s="0"/>
    </row>
    <row r="77" customFormat="false" ht="12.8" hidden="false" customHeight="false" outlineLevel="0" collapsed="false">
      <c r="A77" s="12" t="n">
        <v>480329</v>
      </c>
      <c r="B77" s="0"/>
      <c r="H77" s="0"/>
      <c r="I77" s="0"/>
    </row>
    <row r="78" customFormat="false" ht="12.8" hidden="false" customHeight="false" outlineLevel="0" collapsed="false">
      <c r="A78" s="9" t="str">
        <f aca="false">"480358"</f>
        <v>480358</v>
      </c>
      <c r="B78" s="1" t="n">
        <v>6</v>
      </c>
      <c r="H78" s="0"/>
      <c r="I78" s="0"/>
    </row>
    <row r="79" customFormat="false" ht="12.8" hidden="false" customHeight="false" outlineLevel="0" collapsed="false">
      <c r="A79" s="9" t="str">
        <f aca="false">"529879"</f>
        <v>529879</v>
      </c>
      <c r="B79" s="0" t="n">
        <v>6</v>
      </c>
      <c r="H79" s="0"/>
      <c r="I79" s="0"/>
    </row>
    <row r="80" customFormat="false" ht="12.8" hidden="false" customHeight="false" outlineLevel="0" collapsed="false">
      <c r="A80" s="9" t="str">
        <f aca="false">"480374"</f>
        <v>480374</v>
      </c>
      <c r="B80" s="0"/>
      <c r="H80" s="0"/>
      <c r="I80" s="0"/>
    </row>
    <row r="81" customFormat="false" ht="12.8" hidden="false" customHeight="false" outlineLevel="0" collapsed="false">
      <c r="A81" s="9" t="str">
        <f aca="false">"648569"</f>
        <v>648569</v>
      </c>
      <c r="B81" s="0" t="n">
        <v>5</v>
      </c>
      <c r="H81" s="0"/>
      <c r="I81" s="0"/>
    </row>
    <row r="82" customFormat="false" ht="12.8" hidden="false" customHeight="false" outlineLevel="0" collapsed="false">
      <c r="A82" s="9" t="str">
        <f aca="false">"362379"</f>
        <v>362379</v>
      </c>
      <c r="B82" s="0"/>
      <c r="H82" s="0"/>
      <c r="I82" s="0"/>
    </row>
    <row r="83" customFormat="false" ht="12.8" hidden="false" customHeight="false" outlineLevel="0" collapsed="false">
      <c r="A83" s="9" t="str">
        <f aca="false">"526966"</f>
        <v>526966</v>
      </c>
      <c r="B83" s="1" t="n">
        <v>6</v>
      </c>
      <c r="H83" s="0"/>
      <c r="I83" s="0"/>
    </row>
    <row r="84" customFormat="false" ht="12.8" hidden="false" customHeight="false" outlineLevel="0" collapsed="false">
      <c r="A84" s="9" t="str">
        <f aca="false">"83873J"</f>
        <v>83873J</v>
      </c>
      <c r="B84" s="0"/>
      <c r="H84" s="0"/>
      <c r="I84" s="0"/>
    </row>
    <row r="85" customFormat="false" ht="12.8" hidden="false" customHeight="false" outlineLevel="0" collapsed="false">
      <c r="A85" s="9" t="str">
        <f aca="false">"288877"</f>
        <v>288877</v>
      </c>
      <c r="B85" s="0"/>
      <c r="H85" s="0"/>
      <c r="I85" s="0"/>
    </row>
    <row r="86" customFormat="false" ht="12.8" hidden="false" customHeight="false" outlineLevel="0" collapsed="false">
      <c r="A86" s="9" t="str">
        <f aca="false">"474979"</f>
        <v>474979</v>
      </c>
      <c r="B86" s="1" t="n">
        <v>6</v>
      </c>
      <c r="H86" s="0"/>
      <c r="I86" s="0"/>
    </row>
    <row r="87" customFormat="false" ht="12.8" hidden="false" customHeight="false" outlineLevel="0" collapsed="false">
      <c r="A87" s="9" t="str">
        <f aca="false">"431116"</f>
        <v>431116</v>
      </c>
      <c r="B87" s="1" t="n">
        <v>6</v>
      </c>
      <c r="H87" s="0"/>
      <c r="I87" s="0"/>
    </row>
    <row r="88" customFormat="false" ht="12.8" hidden="false" customHeight="false" outlineLevel="0" collapsed="false">
      <c r="A88" s="9" t="str">
        <f aca="false">"56327N"</f>
        <v>56327N</v>
      </c>
      <c r="B88" s="0" t="n">
        <v>6</v>
      </c>
      <c r="H88" s="0"/>
      <c r="I88" s="0"/>
    </row>
    <row r="89" customFormat="false" ht="12.8" hidden="false" customHeight="false" outlineLevel="0" collapsed="false">
      <c r="A89" s="9" t="str">
        <f aca="false">"662480"</f>
        <v>662480</v>
      </c>
      <c r="B89" s="0"/>
      <c r="H89" s="0"/>
      <c r="I89" s="0"/>
    </row>
    <row r="90" customFormat="false" ht="12.8" hidden="false" customHeight="false" outlineLevel="0" collapsed="false">
      <c r="A90" s="9" t="str">
        <f aca="false">"593818"</f>
        <v>593818</v>
      </c>
      <c r="B90" s="0"/>
      <c r="H90" s="0"/>
      <c r="I90" s="0"/>
    </row>
    <row r="91" customFormat="false" ht="12.8" hidden="false" customHeight="false" outlineLevel="0" collapsed="false">
      <c r="A91" s="9" t="str">
        <f aca="false">"480675"</f>
        <v>480675</v>
      </c>
      <c r="B91" s="1" t="n">
        <v>6</v>
      </c>
      <c r="H91" s="0"/>
      <c r="I91" s="0"/>
    </row>
    <row r="92" customFormat="false" ht="12.8" hidden="false" customHeight="false" outlineLevel="0" collapsed="false">
      <c r="A92" s="9" t="str">
        <f aca="false">"62899L"</f>
        <v>62899L</v>
      </c>
      <c r="B92" s="1" t="n">
        <v>6</v>
      </c>
      <c r="H92" s="0"/>
      <c r="I92" s="0"/>
    </row>
    <row r="93" customFormat="false" ht="12.8" hidden="false" customHeight="false" outlineLevel="0" collapsed="false">
      <c r="A93" s="9" t="str">
        <f aca="false">"483944"</f>
        <v>483944</v>
      </c>
      <c r="B93" s="0"/>
      <c r="H93" s="0"/>
      <c r="I93" s="0"/>
    </row>
    <row r="94" customFormat="false" ht="12.8" hidden="false" customHeight="false" outlineLevel="0" collapsed="false">
      <c r="A94" s="9" t="str">
        <f aca="false">"384865"</f>
        <v>384865</v>
      </c>
      <c r="B94" s="0"/>
      <c r="H94" s="0"/>
      <c r="I94" s="0"/>
    </row>
    <row r="95" customFormat="false" ht="12.8" hidden="false" customHeight="false" outlineLevel="0" collapsed="false">
      <c r="A95" s="12" t="n">
        <v>426985</v>
      </c>
      <c r="B95" s="0"/>
      <c r="H95" s="0"/>
      <c r="I95" s="0"/>
    </row>
    <row r="96" customFormat="false" ht="12.8" hidden="false" customHeight="false" outlineLevel="0" collapsed="false">
      <c r="A96" s="9" t="str">
        <f aca="false">"527541"</f>
        <v>527541</v>
      </c>
      <c r="B96" s="0" t="n">
        <v>6</v>
      </c>
      <c r="H96" s="0"/>
      <c r="I96" s="0"/>
    </row>
    <row r="97" customFormat="false" ht="12.8" hidden="false" customHeight="false" outlineLevel="0" collapsed="false">
      <c r="A97" s="9" t="str">
        <f aca="false">"451989"</f>
        <v>451989</v>
      </c>
      <c r="B97" s="0"/>
      <c r="H97" s="0"/>
      <c r="I97" s="0"/>
    </row>
    <row r="98" customFormat="false" ht="12.8" hidden="false" customHeight="false" outlineLevel="0" collapsed="false">
      <c r="A98" s="9" t="str">
        <f aca="false">"351694"</f>
        <v>351694</v>
      </c>
      <c r="B98" s="0"/>
      <c r="H98" s="0"/>
      <c r="I98" s="0"/>
    </row>
    <row r="99" customFormat="false" ht="12.8" hidden="false" customHeight="false" outlineLevel="0" collapsed="false">
      <c r="A99" s="9" t="str">
        <f aca="false">"724580"</f>
        <v>724580</v>
      </c>
      <c r="B99" s="0"/>
      <c r="H99" s="0"/>
      <c r="I99" s="0"/>
    </row>
    <row r="100" customFormat="false" ht="12.8" hidden="false" customHeight="false" outlineLevel="0" collapsed="false">
      <c r="A100" s="9" t="str">
        <f aca="false">"556347"</f>
        <v>556347</v>
      </c>
      <c r="B100" s="0"/>
      <c r="H100" s="0"/>
      <c r="I100" s="0"/>
    </row>
    <row r="101" customFormat="false" ht="12.8" hidden="false" customHeight="false" outlineLevel="0" collapsed="false">
      <c r="A101" s="9" t="str">
        <f aca="false">"427230"</f>
        <v>427230</v>
      </c>
      <c r="B101" s="1" t="n">
        <v>6</v>
      </c>
      <c r="H101" s="0"/>
      <c r="I101" s="0"/>
    </row>
    <row r="102" customFormat="false" ht="12.8" hidden="false" customHeight="false" outlineLevel="0" collapsed="false">
      <c r="A102" s="9" t="str">
        <f aca="false">"527651"</f>
        <v>527651</v>
      </c>
      <c r="B102" s="1" t="n">
        <v>6</v>
      </c>
      <c r="H102" s="0"/>
      <c r="I102" s="0"/>
    </row>
    <row r="103" customFormat="false" ht="12.8" hidden="false" customHeight="false" outlineLevel="0" collapsed="false">
      <c r="A103" s="9" t="str">
        <f aca="false">"481027"</f>
        <v>481027</v>
      </c>
      <c r="B103" s="0" t="n">
        <v>5</v>
      </c>
      <c r="H103" s="0"/>
      <c r="I103" s="0"/>
    </row>
    <row r="104" customFormat="false" ht="12.8" hidden="false" customHeight="false" outlineLevel="0" collapsed="false">
      <c r="A104" s="9" t="str">
        <f aca="false">"k91540"</f>
        <v>k91540</v>
      </c>
      <c r="B104" s="0" t="n">
        <v>6</v>
      </c>
      <c r="H104" s="0"/>
      <c r="I104" s="0"/>
    </row>
    <row r="105" customFormat="false" ht="12.8" hidden="false" customHeight="false" outlineLevel="0" collapsed="false">
      <c r="A105" s="9" t="str">
        <f aca="false">"527693"</f>
        <v>527693</v>
      </c>
      <c r="B105" s="1" t="n">
        <v>5</v>
      </c>
      <c r="H105" s="0"/>
      <c r="I105" s="0"/>
    </row>
    <row r="106" customFormat="false" ht="12.8" hidden="false" customHeight="false" outlineLevel="0" collapsed="false">
      <c r="A106" s="9" t="str">
        <f aca="false">"660424"</f>
        <v>660424</v>
      </c>
      <c r="B106" s="0" t="n">
        <v>6</v>
      </c>
      <c r="H106" s="0"/>
      <c r="I106" s="0"/>
    </row>
    <row r="107" customFormat="false" ht="12.8" hidden="false" customHeight="false" outlineLevel="0" collapsed="false">
      <c r="A107" s="9" t="str">
        <f aca="false">"594503"</f>
        <v>594503</v>
      </c>
      <c r="B107" s="0" t="n">
        <v>6</v>
      </c>
      <c r="H107" s="0"/>
      <c r="I107" s="0"/>
    </row>
    <row r="108" customFormat="false" ht="12.8" hidden="false" customHeight="false" outlineLevel="0" collapsed="false">
      <c r="A108" s="9" t="str">
        <f aca="false">"527758"</f>
        <v>527758</v>
      </c>
      <c r="B108" s="0" t="n">
        <v>6</v>
      </c>
      <c r="H108" s="0"/>
      <c r="I108" s="0"/>
    </row>
    <row r="109" customFormat="false" ht="12.8" hidden="false" customHeight="false" outlineLevel="0" collapsed="false">
      <c r="A109" s="12" t="n">
        <v>481166</v>
      </c>
      <c r="B109" s="0" t="n">
        <v>6</v>
      </c>
      <c r="H109" s="0"/>
      <c r="I109" s="0"/>
    </row>
    <row r="110" customFormat="false" ht="12.8" hidden="false" customHeight="false" outlineLevel="0" collapsed="false">
      <c r="A110" s="9" t="str">
        <f aca="false">"618638"</f>
        <v>618638</v>
      </c>
      <c r="B110" s="1" t="n">
        <v>6</v>
      </c>
      <c r="H110" s="0"/>
      <c r="I110" s="0"/>
    </row>
    <row r="111" customFormat="false" ht="12.8" hidden="false" customHeight="false" outlineLevel="0" collapsed="false">
      <c r="A111" s="9" t="str">
        <f aca="false">"356893"</f>
        <v>356893</v>
      </c>
      <c r="B111" s="0" t="n">
        <v>6</v>
      </c>
      <c r="H111" s="0"/>
      <c r="I111" s="0"/>
    </row>
    <row r="112" customFormat="false" ht="12.8" hidden="false" customHeight="false" outlineLevel="0" collapsed="false">
      <c r="A112" s="9" t="str">
        <f aca="false">"79770K"</f>
        <v>79770K</v>
      </c>
      <c r="B112" s="0"/>
      <c r="H112" s="0"/>
      <c r="I112" s="0"/>
    </row>
    <row r="113" customFormat="false" ht="12.8" hidden="false" customHeight="false" outlineLevel="0" collapsed="false">
      <c r="A113" s="9" t="str">
        <f aca="false">"k80343"</f>
        <v>k80343</v>
      </c>
      <c r="B113" s="0" t="n">
        <v>6</v>
      </c>
      <c r="H113" s="0"/>
      <c r="I113" s="0"/>
    </row>
    <row r="114" customFormat="false" ht="12.8" hidden="false" customHeight="false" outlineLevel="0" collapsed="false">
      <c r="A114" s="9" t="str">
        <f aca="false">"432209"</f>
        <v>432209</v>
      </c>
      <c r="B114" s="1" t="n">
        <v>6</v>
      </c>
      <c r="H114" s="0"/>
      <c r="I114" s="0"/>
    </row>
    <row r="115" customFormat="false" ht="12.8" hidden="false" customHeight="false" outlineLevel="0" collapsed="false">
      <c r="A115" s="9" t="str">
        <f aca="false">"649351"</f>
        <v>649351</v>
      </c>
      <c r="B115" s="0" t="n">
        <v>5</v>
      </c>
      <c r="H115" s="0"/>
      <c r="I115" s="0"/>
    </row>
    <row r="116" customFormat="false" ht="12.8" hidden="false" customHeight="false" outlineLevel="0" collapsed="false">
      <c r="A116" s="9" t="str">
        <f aca="false">"530716"</f>
        <v>530716</v>
      </c>
      <c r="B116" s="1" t="n">
        <v>6</v>
      </c>
      <c r="H116" s="0"/>
      <c r="I116" s="0"/>
    </row>
    <row r="117" customFormat="false" ht="12.8" hidden="false" customHeight="false" outlineLevel="0" collapsed="false">
      <c r="A117" s="9" t="str">
        <f aca="false">"427816"</f>
        <v>427816</v>
      </c>
      <c r="B117" s="1" t="n">
        <v>6</v>
      </c>
      <c r="H117" s="0"/>
      <c r="I117" s="0"/>
    </row>
    <row r="118" customFormat="false" ht="12.8" hidden="false" customHeight="false" outlineLevel="0" collapsed="false">
      <c r="A118" s="9" t="str">
        <f aca="false">"401382"</f>
        <v>401382</v>
      </c>
      <c r="B118" s="0"/>
      <c r="H118" s="0"/>
      <c r="I118" s="0"/>
    </row>
    <row r="119" customFormat="false" ht="12.8" hidden="false" customHeight="false" outlineLevel="0" collapsed="false">
      <c r="A119" s="20" t="str">
        <f aca="false">"528045"</f>
        <v>528045</v>
      </c>
      <c r="B119" s="0"/>
      <c r="H119" s="0"/>
      <c r="I119" s="0"/>
    </row>
    <row r="120" customFormat="false" ht="12.8" hidden="false" customHeight="false" outlineLevel="0" collapsed="false">
      <c r="A120" s="9" t="str">
        <f aca="false">"478302"</f>
        <v>478302</v>
      </c>
      <c r="B120" s="0"/>
      <c r="H120" s="0"/>
      <c r="I120" s="0"/>
    </row>
    <row r="121" customFormat="false" ht="12.8" hidden="false" customHeight="false" outlineLevel="0" collapsed="false">
      <c r="A121" s="12" t="n">
        <v>662969</v>
      </c>
      <c r="B121" s="0"/>
      <c r="H121" s="0"/>
      <c r="I121" s="0"/>
    </row>
    <row r="122" customFormat="false" ht="12.8" hidden="false" customHeight="false" outlineLevel="0" collapsed="false">
      <c r="A122" s="9" t="str">
        <f aca="false">"352758"</f>
        <v>352758</v>
      </c>
      <c r="B122" s="1" t="n">
        <v>6</v>
      </c>
      <c r="H122" s="0"/>
      <c r="I122" s="0"/>
    </row>
    <row r="123" customFormat="false" ht="12.8" hidden="false" customHeight="false" outlineLevel="0" collapsed="false">
      <c r="A123" s="9" t="str">
        <f aca="false">"78562U"</f>
        <v>78562U</v>
      </c>
      <c r="B123" s="0"/>
      <c r="H123" s="0"/>
      <c r="I123" s="0"/>
    </row>
    <row r="124" customFormat="false" ht="12.8" hidden="false" customHeight="false" outlineLevel="0" collapsed="false">
      <c r="A124" s="9" t="str">
        <f aca="false">"475936"</f>
        <v>475936</v>
      </c>
      <c r="B124" s="0" t="n">
        <v>6</v>
      </c>
      <c r="H124" s="0"/>
      <c r="I124" s="0"/>
    </row>
    <row r="125" customFormat="false" ht="12.8" hidden="false" customHeight="false" outlineLevel="0" collapsed="false">
      <c r="A125" s="9" t="str">
        <f aca="false">"475965"</f>
        <v>475965</v>
      </c>
      <c r="B125" s="1" t="n">
        <v>6</v>
      </c>
      <c r="H125" s="0"/>
      <c r="I125" s="0"/>
    </row>
    <row r="126" customFormat="false" ht="12.8" hidden="false" customHeight="false" outlineLevel="0" collapsed="false">
      <c r="A126" s="9" t="str">
        <f aca="false">"432568"</f>
        <v>432568</v>
      </c>
      <c r="B126" s="1" t="n">
        <v>6</v>
      </c>
      <c r="H126" s="0"/>
      <c r="I126" s="0"/>
    </row>
    <row r="127" customFormat="false" ht="12.8" hidden="false" customHeight="false" outlineLevel="0" collapsed="false">
      <c r="A127" s="9" t="str">
        <f aca="false">"476139"</f>
        <v>476139</v>
      </c>
      <c r="H127" s="0"/>
      <c r="I127" s="0"/>
    </row>
    <row r="128" customFormat="false" ht="12.8" hidden="false" customHeight="false" outlineLevel="0" collapsed="false">
      <c r="A128" s="9" t="str">
        <f aca="false">"602097"</f>
        <v>602097</v>
      </c>
      <c r="H128" s="0"/>
      <c r="I128" s="0"/>
    </row>
    <row r="129" customFormat="false" ht="12.8" hidden="false" customHeight="false" outlineLevel="0" collapsed="false">
      <c r="A129" s="9" t="str">
        <f aca="false">"428080"</f>
        <v>428080</v>
      </c>
      <c r="B129" s="1" t="n">
        <v>6</v>
      </c>
      <c r="H129" s="0"/>
      <c r="I129" s="0"/>
    </row>
    <row r="130" customFormat="false" ht="12.8" hidden="false" customHeight="false" outlineLevel="0" collapsed="false">
      <c r="A130" s="9" t="str">
        <f aca="false">"728492"</f>
        <v>728492</v>
      </c>
      <c r="B130" s="1" t="n">
        <v>6</v>
      </c>
      <c r="H130" s="0"/>
      <c r="I130" s="0"/>
    </row>
    <row r="131" customFormat="false" ht="12.8" hidden="false" customHeight="false" outlineLevel="0" collapsed="false">
      <c r="A131" s="9" t="str">
        <f aca="false">"605337"</f>
        <v>605337</v>
      </c>
      <c r="H131" s="0"/>
      <c r="I131" s="0"/>
    </row>
    <row r="132" customFormat="false" ht="13.2" hidden="false" customHeight="false" outlineLevel="0" collapsed="false">
      <c r="A132" s="12"/>
      <c r="B132" s="23"/>
      <c r="C132" s="12"/>
    </row>
    <row r="133" customFormat="false" ht="13.2" hidden="false" customHeight="false" outlineLevel="0" collapsed="false">
      <c r="A133" s="12"/>
      <c r="B133" s="23"/>
      <c r="C133" s="12"/>
    </row>
    <row r="134" customFormat="false" ht="13.2" hidden="false" customHeight="false" outlineLevel="0" collapsed="false">
      <c r="A134" s="12"/>
      <c r="B134" s="23"/>
      <c r="C134" s="12"/>
    </row>
    <row r="135" customFormat="false" ht="13.2" hidden="false" customHeight="false" outlineLevel="0" collapsed="false">
      <c r="A135" s="12"/>
      <c r="B135" s="23"/>
      <c r="C135" s="12"/>
    </row>
    <row r="136" customFormat="false" ht="13.2" hidden="false" customHeight="false" outlineLevel="0" collapsed="false">
      <c r="A136" s="12"/>
      <c r="B136" s="23"/>
      <c r="C136" s="12"/>
    </row>
    <row r="137" customFormat="false" ht="13.2" hidden="false" customHeight="false" outlineLevel="0" collapsed="false">
      <c r="A137" s="12"/>
      <c r="B137" s="23"/>
      <c r="C137" s="1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37"/>
  <sheetViews>
    <sheetView windowProtection="false" showFormulas="false" showGridLines="true" showRowColHeaders="true" showZeros="true" rightToLeft="false" tabSelected="false" showOutlineSymbols="true" defaultGridColor="true" view="normal" topLeftCell="A127" colorId="64" zoomScale="150" zoomScaleNormal="150" zoomScalePageLayoutView="100" workbookViewId="0">
      <selection pane="topLeft" activeCell="B3" activeCellId="0" sqref="B3"/>
    </sheetView>
  </sheetViews>
  <sheetFormatPr defaultRowHeight="13.2"/>
  <cols>
    <col collapsed="false" hidden="false" max="2" min="1" style="1" width="10.9336734693878"/>
    <col collapsed="false" hidden="false" max="3" min="3" style="1" width="15.5255102040816"/>
    <col collapsed="false" hidden="false" max="9" min="4" style="1" width="10.9336734693878"/>
    <col collapsed="false" hidden="false" max="1025" min="10" style="0" width="8.50510204081633"/>
  </cols>
  <sheetData>
    <row r="1" customFormat="false" ht="13.2" hidden="false" customHeight="false" outlineLevel="0" collapsed="false">
      <c r="A1" s="3" t="s">
        <v>0</v>
      </c>
      <c r="B1" s="3" t="s">
        <v>13</v>
      </c>
      <c r="C1" s="4"/>
      <c r="D1" s="0"/>
      <c r="E1" s="0"/>
      <c r="F1" s="0"/>
      <c r="G1" s="0"/>
      <c r="H1" s="0"/>
      <c r="I1" s="0"/>
      <c r="J1" s="1"/>
      <c r="K1" s="1"/>
      <c r="L1" s="1"/>
      <c r="M1" s="1"/>
      <c r="N1" s="1"/>
    </row>
    <row r="2" customFormat="false" ht="13.2" hidden="false" customHeight="false" outlineLevel="0" collapsed="false">
      <c r="A2" s="4"/>
      <c r="B2" s="5"/>
      <c r="C2" s="0"/>
      <c r="D2" s="0"/>
      <c r="E2" s="0"/>
      <c r="F2" s="0"/>
      <c r="G2" s="0"/>
      <c r="H2" s="0"/>
      <c r="I2" s="0"/>
      <c r="J2" s="1"/>
      <c r="K2" s="1"/>
      <c r="L2" s="1"/>
      <c r="M2" s="1"/>
      <c r="N2" s="1"/>
    </row>
    <row r="3" customFormat="false" ht="12.8" hidden="false" customHeight="false" outlineLevel="0" collapsed="false">
      <c r="A3" s="6" t="s">
        <v>2</v>
      </c>
      <c r="B3" s="7" t="s">
        <v>14</v>
      </c>
      <c r="C3" s="25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8</v>
      </c>
    </row>
    <row r="4" customFormat="false" ht="12.8" hidden="false" customHeight="false" outlineLevel="0" collapsed="false">
      <c r="A4" s="9" t="str">
        <f aca="false">"424576"</f>
        <v>424576</v>
      </c>
      <c r="B4" s="1" t="n">
        <v>1</v>
      </c>
      <c r="C4" s="10" t="n">
        <v>1</v>
      </c>
      <c r="D4" s="1" t="n">
        <v>1</v>
      </c>
      <c r="E4" s="10" t="n">
        <v>1</v>
      </c>
      <c r="F4" s="1" t="n">
        <v>1</v>
      </c>
      <c r="G4" s="10" t="n">
        <v>1</v>
      </c>
      <c r="H4" s="1" t="n">
        <v>1</v>
      </c>
      <c r="I4" s="10" t="n">
        <v>1</v>
      </c>
      <c r="J4" s="1" t="n">
        <v>1</v>
      </c>
      <c r="K4" s="10"/>
      <c r="L4" s="1" t="n">
        <f aca="false">ROUND(SUM(B4:K4)/3,0)</f>
        <v>3</v>
      </c>
    </row>
    <row r="5" customFormat="false" ht="12.8" hidden="false" customHeight="false" outlineLevel="0" collapsed="false">
      <c r="A5" s="9" t="str">
        <f aca="false">"523697"</f>
        <v>523697</v>
      </c>
      <c r="B5" s="0" t="n">
        <v>1</v>
      </c>
      <c r="C5" s="10" t="n">
        <v>1</v>
      </c>
      <c r="D5" s="0"/>
      <c r="E5" s="10" t="n">
        <v>1</v>
      </c>
      <c r="F5" s="0" t="n">
        <v>1</v>
      </c>
      <c r="G5" s="10" t="n">
        <v>1</v>
      </c>
      <c r="I5" s="10"/>
      <c r="J5" s="1"/>
      <c r="K5" s="10"/>
      <c r="L5" s="1" t="n">
        <f aca="false">ROUND(SUM(B5:K5)/3,0)</f>
        <v>2</v>
      </c>
    </row>
    <row r="6" customFormat="false" ht="12.8" hidden="false" customHeight="false" outlineLevel="0" collapsed="false">
      <c r="A6" s="9" t="str">
        <f aca="false">"523684"</f>
        <v>523684</v>
      </c>
      <c r="B6" s="0"/>
      <c r="C6" s="10"/>
      <c r="D6" s="0"/>
      <c r="E6" s="10"/>
      <c r="F6" s="0"/>
      <c r="G6" s="10"/>
      <c r="I6" s="10"/>
      <c r="J6" s="1"/>
      <c r="K6" s="10"/>
      <c r="L6" s="1" t="n">
        <f aca="false">ROUND(SUM(B6:K6)/3,0)</f>
        <v>0</v>
      </c>
    </row>
    <row r="7" customFormat="false" ht="12.8" hidden="false" customHeight="false" outlineLevel="0" collapsed="false">
      <c r="A7" s="9" t="str">
        <f aca="false">"k79103"</f>
        <v>k79103</v>
      </c>
      <c r="B7" s="0"/>
      <c r="C7" s="10"/>
      <c r="D7" s="0"/>
      <c r="E7" s="10"/>
      <c r="F7" s="0"/>
      <c r="G7" s="10"/>
      <c r="I7" s="10"/>
      <c r="J7" s="1"/>
      <c r="K7" s="10"/>
      <c r="L7" s="1" t="n">
        <f aca="false">ROUND(SUM(B7:K7)/3,0)</f>
        <v>0</v>
      </c>
    </row>
    <row r="8" customFormat="false" ht="12.8" hidden="false" customHeight="false" outlineLevel="0" collapsed="false">
      <c r="A8" s="9" t="str">
        <f aca="false">"428446"</f>
        <v>428446</v>
      </c>
      <c r="B8" s="0" t="n">
        <v>1</v>
      </c>
      <c r="C8" s="10" t="n">
        <v>1</v>
      </c>
      <c r="D8" s="0" t="n">
        <v>1</v>
      </c>
      <c r="E8" s="10" t="n">
        <v>1</v>
      </c>
      <c r="F8" s="0" t="n">
        <v>1</v>
      </c>
      <c r="G8" s="10" t="n">
        <v>1</v>
      </c>
      <c r="H8" s="1" t="n">
        <v>1</v>
      </c>
      <c r="I8" s="10" t="n">
        <v>1</v>
      </c>
      <c r="J8" s="1"/>
      <c r="K8" s="10" t="n">
        <v>1</v>
      </c>
      <c r="L8" s="1" t="n">
        <f aca="false">ROUND(SUM(B8:K8)/3,0)</f>
        <v>3</v>
      </c>
    </row>
    <row r="9" customFormat="false" ht="12.8" hidden="false" customHeight="false" outlineLevel="0" collapsed="false">
      <c r="A9" s="9" t="str">
        <f aca="false">"528498"</f>
        <v>528498</v>
      </c>
      <c r="B9" s="0"/>
      <c r="C9" s="10"/>
      <c r="D9" s="0"/>
      <c r="E9" s="10"/>
      <c r="F9" s="0"/>
      <c r="G9" s="10"/>
      <c r="I9" s="10"/>
      <c r="J9" s="1"/>
      <c r="K9" s="10"/>
      <c r="L9" s="1" t="n">
        <f aca="false">ROUND(SUM(B9:K9)/3,0)</f>
        <v>0</v>
      </c>
    </row>
    <row r="10" customFormat="false" ht="12.8" hidden="false" customHeight="false" outlineLevel="0" collapsed="false">
      <c r="A10" s="12" t="n">
        <v>596789</v>
      </c>
      <c r="B10" s="26"/>
      <c r="C10" s="27"/>
      <c r="D10" s="26"/>
      <c r="E10" s="27" t="n">
        <v>1</v>
      </c>
      <c r="F10" s="26" t="n">
        <v>1</v>
      </c>
      <c r="G10" s="27" t="n">
        <v>1</v>
      </c>
      <c r="H10" s="26"/>
      <c r="I10" s="27"/>
      <c r="J10" s="26"/>
      <c r="K10" s="27"/>
      <c r="L10" s="26" t="n">
        <f aca="false">ROUND(SUM(B10:K10)/3,0)</f>
        <v>1</v>
      </c>
    </row>
    <row r="11" customFormat="false" ht="12.8" hidden="false" customHeight="false" outlineLevel="0" collapsed="false">
      <c r="A11" s="9" t="str">
        <f aca="false">"723675"</f>
        <v>723675</v>
      </c>
      <c r="B11" s="1" t="n">
        <v>1</v>
      </c>
      <c r="C11" s="10" t="n">
        <v>1</v>
      </c>
      <c r="D11" s="1" t="n">
        <v>1</v>
      </c>
      <c r="E11" s="10" t="n">
        <v>1</v>
      </c>
      <c r="F11" s="1" t="n">
        <v>1</v>
      </c>
      <c r="G11" s="10" t="n">
        <v>1</v>
      </c>
      <c r="H11" s="1" t="n">
        <v>1</v>
      </c>
      <c r="I11" s="10" t="n">
        <v>1</v>
      </c>
      <c r="J11" s="1" t="n">
        <v>1</v>
      </c>
      <c r="K11" s="10" t="n">
        <v>1</v>
      </c>
      <c r="L11" s="1" t="n">
        <f aca="false">ROUND(SUM(B11:K11)/3,0)</f>
        <v>3</v>
      </c>
    </row>
    <row r="12" customFormat="false" ht="12.8" hidden="false" customHeight="false" outlineLevel="0" collapsed="false">
      <c r="A12" s="9" t="str">
        <f aca="false">"476456"</f>
        <v>476456</v>
      </c>
      <c r="B12" s="0" t="n">
        <v>1</v>
      </c>
      <c r="C12" s="10" t="n">
        <v>1</v>
      </c>
      <c r="D12" s="0" t="n">
        <v>1</v>
      </c>
      <c r="E12" s="10" t="n">
        <v>1</v>
      </c>
      <c r="F12" s="0" t="n">
        <v>1</v>
      </c>
      <c r="G12" s="10"/>
      <c r="H12" s="1" t="n">
        <v>1</v>
      </c>
      <c r="I12" s="10"/>
      <c r="J12" s="1" t="n">
        <v>1</v>
      </c>
      <c r="K12" s="10" t="n">
        <v>1</v>
      </c>
      <c r="L12" s="1" t="n">
        <f aca="false">ROUND(SUM(B12:K12)/3,0)</f>
        <v>3</v>
      </c>
    </row>
    <row r="13" customFormat="false" ht="12.8" hidden="false" customHeight="false" outlineLevel="0" collapsed="false">
      <c r="A13" s="9" t="str">
        <f aca="false">"658245"</f>
        <v>658245</v>
      </c>
      <c r="B13" s="0"/>
      <c r="C13" s="10"/>
      <c r="D13" s="0"/>
      <c r="E13" s="10"/>
      <c r="F13" s="0"/>
      <c r="G13" s="10"/>
      <c r="I13" s="10"/>
      <c r="J13" s="1"/>
      <c r="K13" s="10"/>
      <c r="L13" s="1" t="n">
        <f aca="false">ROUND(SUM(B13:K13)/3,0)</f>
        <v>0</v>
      </c>
    </row>
    <row r="14" customFormat="false" ht="12.8" hidden="false" customHeight="false" outlineLevel="0" collapsed="false">
      <c r="A14" s="9" t="str">
        <f aca="false">"718114"</f>
        <v>718114</v>
      </c>
      <c r="B14" s="0"/>
      <c r="C14" s="10" t="n">
        <v>1</v>
      </c>
      <c r="D14" s="0" t="n">
        <v>1</v>
      </c>
      <c r="E14" s="10" t="n">
        <v>1</v>
      </c>
      <c r="F14" s="0" t="n">
        <v>1</v>
      </c>
      <c r="G14" s="10" t="n">
        <v>1</v>
      </c>
      <c r="H14" s="1" t="n">
        <v>1</v>
      </c>
      <c r="I14" s="10" t="n">
        <v>1</v>
      </c>
      <c r="J14" s="1" t="n">
        <v>1</v>
      </c>
      <c r="K14" s="10" t="n">
        <v>1</v>
      </c>
      <c r="L14" s="1" t="n">
        <f aca="false">ROUND(SUM(B14:K14)/3,0)</f>
        <v>3</v>
      </c>
    </row>
    <row r="15" customFormat="false" ht="12.8" hidden="false" customHeight="false" outlineLevel="0" collapsed="false">
      <c r="A15" s="9" t="str">
        <f aca="false">"347488"</f>
        <v>347488</v>
      </c>
      <c r="B15" s="0"/>
      <c r="C15" s="10"/>
      <c r="D15" s="0"/>
      <c r="E15" s="10"/>
      <c r="F15" s="0"/>
      <c r="G15" s="10"/>
      <c r="I15" s="10"/>
      <c r="J15" s="1"/>
      <c r="K15" s="10"/>
      <c r="L15" s="1" t="n">
        <f aca="false">ROUND(SUM(B15:K15)/3,0)</f>
        <v>0</v>
      </c>
    </row>
    <row r="16" customFormat="false" ht="12.8" hidden="false" customHeight="false" outlineLevel="0" collapsed="false">
      <c r="A16" s="9" t="str">
        <f aca="false">"528618"</f>
        <v>528618</v>
      </c>
      <c r="B16" s="1" t="n">
        <v>1</v>
      </c>
      <c r="C16" s="10" t="n">
        <v>1</v>
      </c>
      <c r="D16" s="1" t="n">
        <v>1</v>
      </c>
      <c r="E16" s="10"/>
      <c r="F16" s="1" t="n">
        <v>1</v>
      </c>
      <c r="G16" s="10" t="n">
        <v>1</v>
      </c>
      <c r="H16" s="1" t="n">
        <v>1</v>
      </c>
      <c r="I16" s="10" t="n">
        <v>1</v>
      </c>
      <c r="J16" s="1" t="n">
        <v>1</v>
      </c>
      <c r="K16" s="10" t="n">
        <v>1</v>
      </c>
      <c r="L16" s="1" t="n">
        <f aca="false">ROUND(SUM(B16:K16)/3,0)</f>
        <v>3</v>
      </c>
    </row>
    <row r="17" customFormat="false" ht="12.8" hidden="false" customHeight="false" outlineLevel="0" collapsed="false">
      <c r="A17" s="9" t="str">
        <f aca="false">"290247"</f>
        <v>290247</v>
      </c>
      <c r="B17" s="1" t="n">
        <v>1</v>
      </c>
      <c r="C17" s="10" t="n">
        <v>1</v>
      </c>
      <c r="D17" s="1" t="n">
        <v>1</v>
      </c>
      <c r="E17" s="10" t="n">
        <v>1</v>
      </c>
      <c r="F17" s="1" t="n">
        <v>1</v>
      </c>
      <c r="G17" s="10" t="n">
        <v>1</v>
      </c>
      <c r="H17" s="1" t="n">
        <v>1</v>
      </c>
      <c r="I17" s="10" t="n">
        <v>1</v>
      </c>
      <c r="J17" s="1" t="n">
        <v>1</v>
      </c>
      <c r="K17" s="10" t="n">
        <v>1</v>
      </c>
      <c r="L17" s="1" t="n">
        <f aca="false">ROUND(SUM(B17:K17)/3,0)</f>
        <v>3</v>
      </c>
    </row>
    <row r="18" customFormat="false" ht="12.8" hidden="false" customHeight="false" outlineLevel="0" collapsed="false">
      <c r="A18" s="9" t="str">
        <f aca="false">"595858"</f>
        <v>595858</v>
      </c>
      <c r="B18" s="1" t="n">
        <v>1</v>
      </c>
      <c r="C18" s="10" t="n">
        <v>1</v>
      </c>
      <c r="D18" s="1" t="n">
        <v>1</v>
      </c>
      <c r="E18" s="10" t="n">
        <v>1</v>
      </c>
      <c r="F18" s="1" t="n">
        <v>1</v>
      </c>
      <c r="G18" s="10" t="n">
        <v>1</v>
      </c>
      <c r="H18" s="1" t="n">
        <v>1</v>
      </c>
      <c r="I18" s="10" t="n">
        <v>1</v>
      </c>
      <c r="J18" s="1" t="n">
        <v>1</v>
      </c>
      <c r="K18" s="10" t="n">
        <v>1</v>
      </c>
      <c r="L18" s="1" t="n">
        <f aca="false">ROUND(SUM(B18:K18)/3,0)</f>
        <v>3</v>
      </c>
    </row>
    <row r="19" customFormat="false" ht="12.8" hidden="false" customHeight="false" outlineLevel="0" collapsed="false">
      <c r="A19" s="9" t="str">
        <f aca="false">"482068"</f>
        <v>482068</v>
      </c>
      <c r="B19" s="0" t="n">
        <v>1</v>
      </c>
      <c r="C19" s="10" t="n">
        <v>1</v>
      </c>
      <c r="D19" s="0" t="n">
        <v>1</v>
      </c>
      <c r="E19" s="10" t="n">
        <v>1</v>
      </c>
      <c r="F19" s="0" t="n">
        <v>1</v>
      </c>
      <c r="G19" s="10" t="n">
        <v>1</v>
      </c>
      <c r="H19" s="1" t="n">
        <v>1</v>
      </c>
      <c r="I19" s="10"/>
      <c r="J19" s="1" t="n">
        <v>1</v>
      </c>
      <c r="K19" s="10"/>
      <c r="L19" s="1" t="n">
        <f aca="false">ROUND(SUM(B19:K19)/3,0)</f>
        <v>3</v>
      </c>
    </row>
    <row r="20" customFormat="false" ht="12.8" hidden="false" customHeight="false" outlineLevel="0" collapsed="false">
      <c r="A20" s="9" t="str">
        <f aca="false">"508816"</f>
        <v>508816</v>
      </c>
      <c r="B20" s="0"/>
      <c r="C20" s="10" t="n">
        <v>1</v>
      </c>
      <c r="D20" s="1" t="n">
        <v>1</v>
      </c>
      <c r="E20" s="10" t="n">
        <v>1</v>
      </c>
      <c r="F20" s="1" t="n">
        <v>1</v>
      </c>
      <c r="G20" s="10" t="n">
        <v>1</v>
      </c>
      <c r="I20" s="10" t="n">
        <v>1</v>
      </c>
      <c r="J20" s="1" t="n">
        <v>1</v>
      </c>
      <c r="K20" s="10" t="n">
        <v>1</v>
      </c>
      <c r="L20" s="1" t="n">
        <f aca="false">ROUND(SUM(B20:K20)/3,0)</f>
        <v>3</v>
      </c>
    </row>
    <row r="21" customFormat="false" ht="12.8" hidden="false" customHeight="false" outlineLevel="0" collapsed="false">
      <c r="A21" s="9" t="str">
        <f aca="false">"591881"</f>
        <v>591881</v>
      </c>
      <c r="B21" s="0"/>
      <c r="C21" s="10" t="n">
        <v>1</v>
      </c>
      <c r="D21" s="1" t="n">
        <v>1</v>
      </c>
      <c r="E21" s="10" t="n">
        <v>1</v>
      </c>
      <c r="F21" s="1" t="n">
        <v>1</v>
      </c>
      <c r="G21" s="10" t="n">
        <v>1</v>
      </c>
      <c r="H21" s="1" t="n">
        <v>1</v>
      </c>
      <c r="I21" s="10" t="n">
        <v>1</v>
      </c>
      <c r="J21" s="1" t="n">
        <v>1</v>
      </c>
      <c r="K21" s="10" t="n">
        <v>1</v>
      </c>
      <c r="L21" s="1" t="n">
        <f aca="false">ROUND(SUM(B21:K21)/3,0)</f>
        <v>3</v>
      </c>
    </row>
    <row r="22" customFormat="false" ht="12.8" hidden="false" customHeight="false" outlineLevel="0" collapsed="false">
      <c r="A22" s="9" t="str">
        <f aca="false">"479000"</f>
        <v>479000</v>
      </c>
      <c r="B22" s="1" t="n">
        <v>1</v>
      </c>
      <c r="C22" s="10" t="n">
        <v>1</v>
      </c>
      <c r="D22" s="0"/>
      <c r="E22" s="10" t="n">
        <v>1</v>
      </c>
      <c r="F22" s="1" t="n">
        <v>1</v>
      </c>
      <c r="G22" s="10" t="n">
        <v>1</v>
      </c>
      <c r="H22" s="1" t="n">
        <v>1</v>
      </c>
      <c r="I22" s="10" t="n">
        <v>1</v>
      </c>
      <c r="J22" s="1" t="n">
        <v>1</v>
      </c>
      <c r="K22" s="10" t="n">
        <v>1</v>
      </c>
      <c r="L22" s="1" t="n">
        <f aca="false">ROUND(SUM(B22:K22)/3,0)</f>
        <v>3</v>
      </c>
    </row>
    <row r="23" customFormat="false" ht="12.8" hidden="false" customHeight="false" outlineLevel="0" collapsed="false">
      <c r="A23" s="9" t="str">
        <f aca="false">"353207"</f>
        <v>353207</v>
      </c>
      <c r="B23" s="0"/>
      <c r="C23" s="10" t="n">
        <v>1</v>
      </c>
      <c r="D23" s="0"/>
      <c r="E23" s="10" t="n">
        <v>1</v>
      </c>
      <c r="F23" s="1" t="n">
        <v>1</v>
      </c>
      <c r="G23" s="10" t="n">
        <v>1</v>
      </c>
      <c r="I23" s="10"/>
      <c r="J23" s="1"/>
      <c r="K23" s="10"/>
      <c r="L23" s="1" t="n">
        <f aca="false">ROUND(SUM(B23:K23)/3,0)</f>
        <v>1</v>
      </c>
    </row>
    <row r="24" customFormat="false" ht="12.8" hidden="false" customHeight="false" outlineLevel="0" collapsed="false">
      <c r="A24" s="9" t="str">
        <f aca="false">"525284"</f>
        <v>525284</v>
      </c>
      <c r="B24" s="1" t="n">
        <v>1</v>
      </c>
      <c r="C24" s="10" t="n">
        <v>1</v>
      </c>
      <c r="D24" s="1" t="n">
        <v>1</v>
      </c>
      <c r="E24" s="10"/>
      <c r="F24" s="1" t="n">
        <v>1</v>
      </c>
      <c r="G24" s="10" t="n">
        <v>1</v>
      </c>
      <c r="H24" s="1" t="n">
        <v>1</v>
      </c>
      <c r="I24" s="10" t="n">
        <v>1</v>
      </c>
      <c r="J24" s="1"/>
      <c r="K24" s="10" t="n">
        <v>1</v>
      </c>
      <c r="L24" s="1" t="n">
        <f aca="false">ROUND(SUM(B24:K24)/3,0)</f>
        <v>3</v>
      </c>
    </row>
    <row r="25" customFormat="false" ht="12.8" hidden="false" customHeight="false" outlineLevel="0" collapsed="false">
      <c r="A25" s="9" t="str">
        <f aca="false">"482136"</f>
        <v>482136</v>
      </c>
      <c r="B25" s="1" t="n">
        <v>1</v>
      </c>
      <c r="C25" s="10" t="n">
        <v>1</v>
      </c>
      <c r="D25" s="0" t="n">
        <v>1</v>
      </c>
      <c r="E25" s="10" t="n">
        <v>1</v>
      </c>
      <c r="F25" s="0" t="n">
        <v>1</v>
      </c>
      <c r="G25" s="10" t="n">
        <v>1</v>
      </c>
      <c r="H25" s="1" t="n">
        <v>1</v>
      </c>
      <c r="I25" s="10" t="n">
        <v>1</v>
      </c>
      <c r="J25" s="1" t="n">
        <v>1</v>
      </c>
      <c r="K25" s="10" t="n">
        <v>1</v>
      </c>
      <c r="L25" s="1" t="n">
        <f aca="false">ROUND(SUM(B25:K25)/3,0)</f>
        <v>3</v>
      </c>
    </row>
    <row r="26" customFormat="false" ht="12.8" hidden="false" customHeight="false" outlineLevel="0" collapsed="false">
      <c r="A26" s="9" t="str">
        <f aca="false">"348005"</f>
        <v>348005</v>
      </c>
      <c r="B26" s="0"/>
      <c r="C26" s="10" t="n">
        <v>1</v>
      </c>
      <c r="D26" s="0" t="n">
        <v>1</v>
      </c>
      <c r="E26" s="10" t="n">
        <v>1</v>
      </c>
      <c r="F26" s="0" t="n">
        <v>1</v>
      </c>
      <c r="G26" s="10" t="n">
        <v>1</v>
      </c>
      <c r="I26" s="10"/>
      <c r="J26" s="1"/>
      <c r="K26" s="10"/>
      <c r="L26" s="1" t="n">
        <f aca="false">ROUND(SUM(B26:K26)/3,0)</f>
        <v>2</v>
      </c>
    </row>
    <row r="27" customFormat="false" ht="12.8" hidden="false" customHeight="false" outlineLevel="0" collapsed="false">
      <c r="A27" s="9" t="str">
        <f aca="false">"84581P"</f>
        <v>84581P</v>
      </c>
      <c r="B27" s="0" t="n">
        <v>1</v>
      </c>
      <c r="C27" s="10" t="n">
        <v>1</v>
      </c>
      <c r="D27" s="0"/>
      <c r="E27" s="10"/>
      <c r="F27" s="0" t="n">
        <v>1</v>
      </c>
      <c r="G27" s="10" t="n">
        <v>1</v>
      </c>
      <c r="H27" s="1" t="n">
        <v>1</v>
      </c>
      <c r="I27" s="10" t="n">
        <v>1</v>
      </c>
      <c r="J27" s="1" t="n">
        <v>1</v>
      </c>
      <c r="K27" s="10"/>
      <c r="L27" s="1" t="n">
        <f aca="false">ROUND(SUM(B27:K27)/3,0)</f>
        <v>2</v>
      </c>
    </row>
    <row r="28" customFormat="false" ht="12.8" hidden="false" customHeight="false" outlineLevel="0" collapsed="false">
      <c r="A28" s="9" t="str">
        <f aca="false">"473640"</f>
        <v>473640</v>
      </c>
      <c r="B28" s="0" t="n">
        <v>1</v>
      </c>
      <c r="C28" s="10" t="n">
        <v>1</v>
      </c>
      <c r="D28" s="0" t="n">
        <v>1</v>
      </c>
      <c r="E28" s="10" t="n">
        <v>1</v>
      </c>
      <c r="F28" s="0" t="n">
        <v>1</v>
      </c>
      <c r="G28" s="10" t="n">
        <v>1</v>
      </c>
      <c r="H28" s="1" t="n">
        <v>1</v>
      </c>
      <c r="I28" s="10" t="n">
        <v>1</v>
      </c>
      <c r="J28" s="1"/>
      <c r="K28" s="10" t="n">
        <v>1</v>
      </c>
      <c r="L28" s="1" t="n">
        <f aca="false">ROUND(SUM(B28:K28)/3,0)</f>
        <v>3</v>
      </c>
    </row>
    <row r="29" customFormat="false" ht="12.8" hidden="false" customHeight="false" outlineLevel="0" collapsed="false">
      <c r="A29" s="9" t="str">
        <f aca="false">"540133"</f>
        <v>540133</v>
      </c>
      <c r="B29" s="1" t="n">
        <v>1</v>
      </c>
      <c r="C29" s="10" t="n">
        <v>1</v>
      </c>
      <c r="D29" s="1" t="n">
        <v>1</v>
      </c>
      <c r="E29" s="10" t="n">
        <v>1</v>
      </c>
      <c r="F29" s="1" t="n">
        <v>1</v>
      </c>
      <c r="G29" s="10"/>
      <c r="H29" s="1" t="n">
        <v>1</v>
      </c>
      <c r="I29" s="10" t="n">
        <v>1</v>
      </c>
      <c r="J29" s="1" t="n">
        <v>1</v>
      </c>
      <c r="K29" s="10" t="n">
        <v>1</v>
      </c>
      <c r="L29" s="1" t="n">
        <f aca="false">ROUND(SUM(B29:K29)/3,0)</f>
        <v>3</v>
      </c>
    </row>
    <row r="30" customFormat="false" ht="12.8" hidden="false" customHeight="false" outlineLevel="0" collapsed="false">
      <c r="A30" s="9" t="str">
        <f aca="false">"51620U"</f>
        <v>51620U</v>
      </c>
      <c r="B30" s="0"/>
      <c r="C30" s="10"/>
      <c r="D30" s="0"/>
      <c r="E30" s="10"/>
      <c r="F30" s="0"/>
      <c r="G30" s="10"/>
      <c r="I30" s="10"/>
      <c r="J30" s="1"/>
      <c r="K30" s="10"/>
      <c r="L30" s="1" t="n">
        <f aca="false">ROUND(SUM(B30:K30)/3,0)</f>
        <v>0</v>
      </c>
    </row>
    <row r="31" customFormat="false" ht="12.8" hidden="false" customHeight="false" outlineLevel="0" collapsed="false">
      <c r="A31" s="9" t="str">
        <f aca="false">"348335"</f>
        <v>348335</v>
      </c>
      <c r="B31" s="0"/>
      <c r="C31" s="10"/>
      <c r="D31" s="0"/>
      <c r="E31" s="10"/>
      <c r="F31" s="0"/>
      <c r="G31" s="10"/>
      <c r="I31" s="10"/>
      <c r="J31" s="1"/>
      <c r="K31" s="10"/>
      <c r="L31" s="1" t="n">
        <f aca="false">ROUND(SUM(B31:K31)/3,0)</f>
        <v>0</v>
      </c>
    </row>
    <row r="32" customFormat="false" ht="12.8" hidden="false" customHeight="false" outlineLevel="0" collapsed="false">
      <c r="A32" s="9" t="str">
        <f aca="false">"586210"</f>
        <v>586210</v>
      </c>
      <c r="B32" s="0" t="n">
        <v>1</v>
      </c>
      <c r="C32" s="10" t="n">
        <v>1</v>
      </c>
      <c r="D32" s="0" t="n">
        <v>1</v>
      </c>
      <c r="E32" s="10" t="n">
        <v>1</v>
      </c>
      <c r="F32" s="0" t="n">
        <v>1</v>
      </c>
      <c r="G32" s="10" t="n">
        <v>1</v>
      </c>
      <c r="H32" s="1" t="n">
        <v>1</v>
      </c>
      <c r="I32" s="10" t="n">
        <v>1</v>
      </c>
      <c r="J32" s="1" t="n">
        <v>1</v>
      </c>
      <c r="K32" s="10" t="n">
        <v>1</v>
      </c>
      <c r="L32" s="1" t="n">
        <f aca="false">ROUND(SUM(B32:K32)/3,0)</f>
        <v>3</v>
      </c>
    </row>
    <row r="33" customFormat="false" ht="12.8" hidden="false" customHeight="false" outlineLevel="0" collapsed="false">
      <c r="A33" s="9" t="str">
        <f aca="false">"528883"</f>
        <v>528883</v>
      </c>
      <c r="B33" s="0" t="n">
        <v>1</v>
      </c>
      <c r="C33" s="10" t="n">
        <v>1</v>
      </c>
      <c r="D33" s="0" t="n">
        <v>1</v>
      </c>
      <c r="E33" s="10" t="n">
        <v>1</v>
      </c>
      <c r="F33" s="0" t="n">
        <v>1</v>
      </c>
      <c r="G33" s="10" t="n">
        <v>1</v>
      </c>
      <c r="H33" s="1" t="n">
        <v>1</v>
      </c>
      <c r="I33" s="10" t="n">
        <v>1</v>
      </c>
      <c r="J33" s="1" t="n">
        <v>1</v>
      </c>
      <c r="K33" s="10" t="n">
        <v>1</v>
      </c>
      <c r="L33" s="1" t="n">
        <f aca="false">ROUND(SUM(B33:K33)/3,0)</f>
        <v>3</v>
      </c>
    </row>
    <row r="34" customFormat="false" ht="12.8" hidden="false" customHeight="false" outlineLevel="0" collapsed="false">
      <c r="A34" s="9" t="str">
        <f aca="false">"47130M"</f>
        <v>47130M</v>
      </c>
      <c r="B34" s="0" t="n">
        <v>1</v>
      </c>
      <c r="C34" s="10" t="n">
        <v>1</v>
      </c>
      <c r="D34" s="0" t="n">
        <v>1</v>
      </c>
      <c r="E34" s="10" t="n">
        <v>1</v>
      </c>
      <c r="F34" s="0" t="n">
        <v>1</v>
      </c>
      <c r="G34" s="10" t="n">
        <v>1</v>
      </c>
      <c r="H34" s="1" t="n">
        <v>1</v>
      </c>
      <c r="I34" s="10" t="n">
        <v>1</v>
      </c>
      <c r="J34" s="1" t="n">
        <v>1</v>
      </c>
      <c r="K34" s="10" t="n">
        <v>1</v>
      </c>
      <c r="L34" s="1" t="n">
        <f aca="false">ROUND(SUM(B34:K34)/3,0)</f>
        <v>3</v>
      </c>
    </row>
    <row r="35" customFormat="false" ht="12.8" hidden="false" customHeight="false" outlineLevel="0" collapsed="false">
      <c r="A35" s="12" t="n">
        <v>528935</v>
      </c>
      <c r="B35" s="26" t="n">
        <v>1</v>
      </c>
      <c r="C35" s="27"/>
      <c r="D35" s="26"/>
      <c r="E35" s="27"/>
      <c r="F35" s="26"/>
      <c r="G35" s="27"/>
      <c r="H35" s="26"/>
      <c r="I35" s="27"/>
      <c r="J35" s="26"/>
      <c r="K35" s="27"/>
      <c r="L35" s="26" t="n">
        <f aca="false">ROUND(SUM(B35:K35)/3,0)</f>
        <v>0</v>
      </c>
    </row>
    <row r="36" customFormat="false" ht="12.8" hidden="false" customHeight="false" outlineLevel="0" collapsed="false">
      <c r="A36" s="9" t="str">
        <f aca="false">"476799"</f>
        <v>476799</v>
      </c>
      <c r="B36" s="1" t="n">
        <v>1</v>
      </c>
      <c r="C36" s="10" t="n">
        <v>1</v>
      </c>
      <c r="D36" s="0"/>
      <c r="E36" s="10" t="n">
        <v>1</v>
      </c>
      <c r="F36" s="1" t="n">
        <v>1</v>
      </c>
      <c r="G36" s="10" t="n">
        <v>1</v>
      </c>
      <c r="H36" s="1" t="n">
        <v>1</v>
      </c>
      <c r="I36" s="10" t="n">
        <v>1</v>
      </c>
      <c r="J36" s="1" t="n">
        <v>1</v>
      </c>
      <c r="K36" s="10" t="n">
        <v>1</v>
      </c>
      <c r="L36" s="1" t="n">
        <f aca="false">ROUND(SUM(B36:K36)/3,0)</f>
        <v>3</v>
      </c>
    </row>
    <row r="37" customFormat="false" ht="12.8" hidden="false" customHeight="false" outlineLevel="0" collapsed="false">
      <c r="A37" s="9" t="str">
        <f aca="false">"355629"</f>
        <v>355629</v>
      </c>
      <c r="B37" s="0"/>
      <c r="C37" s="10"/>
      <c r="D37" s="0"/>
      <c r="E37" s="10"/>
      <c r="F37" s="0"/>
      <c r="G37" s="10"/>
      <c r="I37" s="10"/>
      <c r="J37" s="1"/>
      <c r="K37" s="10"/>
      <c r="L37" s="1" t="n">
        <f aca="false">ROUND(SUM(B37:K37)/3,0)</f>
        <v>0</v>
      </c>
    </row>
    <row r="38" customFormat="false" ht="12.8" hidden="false" customHeight="false" outlineLevel="0" collapsed="false">
      <c r="A38" s="9" t="str">
        <f aca="false">"223094"</f>
        <v>223094</v>
      </c>
      <c r="B38" s="0"/>
      <c r="C38" s="10"/>
      <c r="D38" s="1" t="n">
        <v>1</v>
      </c>
      <c r="E38" s="10"/>
      <c r="F38" s="1" t="n">
        <v>1</v>
      </c>
      <c r="G38" s="10" t="n">
        <v>1</v>
      </c>
      <c r="I38" s="10" t="n">
        <v>1</v>
      </c>
      <c r="J38" s="1" t="n">
        <v>1</v>
      </c>
      <c r="K38" s="10"/>
      <c r="L38" s="1" t="n">
        <f aca="false">ROUND(SUM(B38:K38)/3,0)</f>
        <v>2</v>
      </c>
    </row>
    <row r="39" customFormat="false" ht="12.8" hidden="false" customHeight="false" outlineLevel="0" collapsed="false">
      <c r="A39" s="12" t="n">
        <v>525608</v>
      </c>
      <c r="B39" s="26" t="n">
        <v>1</v>
      </c>
      <c r="C39" s="27" t="n">
        <v>1</v>
      </c>
      <c r="D39" s="26" t="n">
        <v>1</v>
      </c>
      <c r="E39" s="27" t="n">
        <v>1</v>
      </c>
      <c r="F39" s="26" t="n">
        <v>1</v>
      </c>
      <c r="G39" s="27" t="n">
        <v>1</v>
      </c>
      <c r="H39" s="26" t="n">
        <v>1</v>
      </c>
      <c r="I39" s="27" t="n">
        <v>1</v>
      </c>
      <c r="J39" s="26" t="n">
        <v>1</v>
      </c>
      <c r="K39" s="27" t="n">
        <v>1</v>
      </c>
      <c r="L39" s="26" t="n">
        <f aca="false">ROUND(SUM(B39:K39)/3,0)</f>
        <v>3</v>
      </c>
    </row>
    <row r="40" customFormat="false" ht="12.8" hidden="false" customHeight="false" outlineLevel="0" collapsed="false">
      <c r="A40" s="9" t="str">
        <f aca="false">"608949"</f>
        <v>608949</v>
      </c>
      <c r="B40" s="0" t="n">
        <v>1</v>
      </c>
      <c r="C40" s="10" t="n">
        <v>1</v>
      </c>
      <c r="D40" s="0" t="n">
        <v>1</v>
      </c>
      <c r="E40" s="10" t="n">
        <v>1</v>
      </c>
      <c r="F40" s="0" t="n">
        <v>1</v>
      </c>
      <c r="G40" s="10" t="n">
        <v>1</v>
      </c>
      <c r="H40" s="1" t="n">
        <v>1</v>
      </c>
      <c r="I40" s="10" t="n">
        <v>1</v>
      </c>
      <c r="J40" s="1" t="n">
        <v>1</v>
      </c>
      <c r="K40" s="10" t="n">
        <v>1</v>
      </c>
      <c r="L40" s="1" t="n">
        <f aca="false">ROUND(SUM(B40:K40)/3,0)</f>
        <v>3</v>
      </c>
    </row>
    <row r="41" customFormat="false" ht="12.8" hidden="false" customHeight="false" outlineLevel="0" collapsed="false">
      <c r="A41" s="9" t="str">
        <f aca="false">"556091"</f>
        <v>556091</v>
      </c>
      <c r="B41" s="0"/>
      <c r="C41" s="10"/>
      <c r="D41" s="0"/>
      <c r="E41" s="10"/>
      <c r="F41" s="0"/>
      <c r="G41" s="10"/>
      <c r="I41" s="10"/>
      <c r="J41" s="1"/>
      <c r="K41" s="10"/>
      <c r="L41" s="1" t="n">
        <f aca="false">ROUND(SUM(B41:K41)/3,0)</f>
        <v>0</v>
      </c>
    </row>
    <row r="42" customFormat="false" ht="12.8" hidden="false" customHeight="false" outlineLevel="0" collapsed="false">
      <c r="A42" s="9" t="str">
        <f aca="false">"425481"</f>
        <v>425481</v>
      </c>
      <c r="B42" s="0"/>
      <c r="C42" s="10"/>
      <c r="D42" s="0"/>
      <c r="E42" s="10"/>
      <c r="F42" s="0"/>
      <c r="G42" s="10"/>
      <c r="I42" s="10"/>
      <c r="J42" s="1"/>
      <c r="K42" s="10"/>
      <c r="L42" s="1" t="n">
        <f aca="false">ROUND(SUM(B42:K42)/3,0)</f>
        <v>0</v>
      </c>
    </row>
    <row r="43" customFormat="false" ht="12.8" hidden="false" customHeight="false" outlineLevel="0" collapsed="false">
      <c r="A43" s="9" t="str">
        <f aca="false">"525789"</f>
        <v>525789</v>
      </c>
      <c r="B43" s="1" t="n">
        <v>1</v>
      </c>
      <c r="C43" s="10" t="n">
        <v>1</v>
      </c>
      <c r="D43" s="1" t="n">
        <v>1</v>
      </c>
      <c r="E43" s="10" t="n">
        <v>1</v>
      </c>
      <c r="F43" s="1" t="n">
        <v>1</v>
      </c>
      <c r="G43" s="10" t="n">
        <v>1</v>
      </c>
      <c r="H43" s="1" t="n">
        <v>1</v>
      </c>
      <c r="I43" s="10" t="n">
        <v>1</v>
      </c>
      <c r="J43" s="1" t="n">
        <v>1</v>
      </c>
      <c r="K43" s="10" t="n">
        <v>1</v>
      </c>
      <c r="L43" s="1" t="n">
        <f aca="false">ROUND(SUM(B43:K43)/3,0)</f>
        <v>3</v>
      </c>
    </row>
    <row r="44" customFormat="false" ht="12.8" hidden="false" customHeight="false" outlineLevel="0" collapsed="false">
      <c r="A44" s="9" t="str">
        <f aca="false">"425504"</f>
        <v>425504</v>
      </c>
      <c r="B44" s="0" t="n">
        <v>1</v>
      </c>
      <c r="C44" s="10" t="n">
        <v>1</v>
      </c>
      <c r="D44" s="0" t="n">
        <v>1</v>
      </c>
      <c r="E44" s="10"/>
      <c r="F44" s="0" t="n">
        <v>1</v>
      </c>
      <c r="G44" s="10" t="n">
        <v>1</v>
      </c>
      <c r="H44" s="1" t="n">
        <v>1</v>
      </c>
      <c r="I44" s="10" t="n">
        <v>1</v>
      </c>
      <c r="J44" s="1" t="n">
        <v>1</v>
      </c>
      <c r="K44" s="10" t="n">
        <v>1</v>
      </c>
      <c r="L44" s="1" t="n">
        <f aca="false">ROUND(SUM(B44:K44)/3,0)</f>
        <v>3</v>
      </c>
    </row>
    <row r="45" customFormat="false" ht="12.8" hidden="false" customHeight="false" outlineLevel="0" collapsed="false">
      <c r="A45" s="9" t="str">
        <f aca="false">"476883"</f>
        <v>476883</v>
      </c>
      <c r="B45" s="1" t="n">
        <v>1</v>
      </c>
      <c r="C45" s="10" t="n">
        <v>1</v>
      </c>
      <c r="D45" s="1" t="n">
        <v>1</v>
      </c>
      <c r="E45" s="10" t="n">
        <v>1</v>
      </c>
      <c r="F45" s="1" t="n">
        <v>1</v>
      </c>
      <c r="G45" s="10" t="n">
        <v>1</v>
      </c>
      <c r="H45" s="1" t="n">
        <v>1</v>
      </c>
      <c r="I45" s="10" t="n">
        <v>1</v>
      </c>
      <c r="J45" s="1" t="n">
        <v>1</v>
      </c>
      <c r="K45" s="10"/>
      <c r="L45" s="1" t="n">
        <f aca="false">ROUND(SUM(B45:K45)/3,0)</f>
        <v>3</v>
      </c>
    </row>
    <row r="46" customFormat="false" ht="12.8" hidden="false" customHeight="false" outlineLevel="0" collapsed="false">
      <c r="A46" s="9" t="str">
        <f aca="false">"529138"</f>
        <v>529138</v>
      </c>
      <c r="B46" s="1" t="n">
        <v>1</v>
      </c>
      <c r="C46" s="10" t="n">
        <v>1</v>
      </c>
      <c r="D46" s="0" t="n">
        <v>1</v>
      </c>
      <c r="E46" s="10" t="n">
        <v>1</v>
      </c>
      <c r="F46" s="1" t="n">
        <v>1</v>
      </c>
      <c r="G46" s="10" t="n">
        <v>1</v>
      </c>
      <c r="H46" s="1" t="n">
        <v>1</v>
      </c>
      <c r="I46" s="10"/>
      <c r="J46" s="1"/>
      <c r="K46" s="10" t="n">
        <v>1</v>
      </c>
      <c r="L46" s="1" t="n">
        <f aca="false">ROUND(SUM(B46:K46)/3,0)</f>
        <v>3</v>
      </c>
    </row>
    <row r="47" customFormat="false" ht="12.8" hidden="false" customHeight="false" outlineLevel="0" collapsed="false">
      <c r="A47" s="9" t="str">
        <f aca="false">"526186"</f>
        <v>526186</v>
      </c>
      <c r="B47" s="0" t="n">
        <v>1</v>
      </c>
      <c r="C47" s="10" t="n">
        <v>1</v>
      </c>
      <c r="D47" s="1" t="n">
        <v>1</v>
      </c>
      <c r="E47" s="10" t="n">
        <v>1</v>
      </c>
      <c r="F47" s="0" t="n">
        <v>1</v>
      </c>
      <c r="G47" s="10" t="n">
        <v>1</v>
      </c>
      <c r="H47" s="1" t="n">
        <v>1</v>
      </c>
      <c r="I47" s="10" t="n">
        <v>1</v>
      </c>
      <c r="J47" s="1" t="n">
        <v>1</v>
      </c>
      <c r="K47" s="10" t="n">
        <v>1</v>
      </c>
      <c r="L47" s="1" t="n">
        <f aca="false">ROUND(SUM(B47:K47)/3,0)</f>
        <v>3</v>
      </c>
    </row>
    <row r="48" customFormat="false" ht="12.8" hidden="false" customHeight="false" outlineLevel="0" collapsed="false">
      <c r="A48" s="9" t="str">
        <f aca="false">"680624"</f>
        <v>680624</v>
      </c>
      <c r="B48" s="1" t="n">
        <v>1</v>
      </c>
      <c r="C48" s="10" t="n">
        <v>1</v>
      </c>
      <c r="D48" s="1" t="n">
        <v>1</v>
      </c>
      <c r="E48" s="10" t="n">
        <v>1</v>
      </c>
      <c r="F48" s="0" t="n">
        <v>1</v>
      </c>
      <c r="G48" s="10"/>
      <c r="H48" s="1" t="n">
        <v>1</v>
      </c>
      <c r="I48" s="10"/>
      <c r="J48" s="1" t="n">
        <v>1</v>
      </c>
      <c r="K48" s="10" t="n">
        <v>1</v>
      </c>
      <c r="L48" s="1" t="n">
        <f aca="false">ROUND(SUM(B48:K48)/3,0)</f>
        <v>3</v>
      </c>
    </row>
    <row r="49" customFormat="false" ht="12.8" hidden="false" customHeight="false" outlineLevel="0" collapsed="false">
      <c r="A49" s="9" t="str">
        <f aca="false">"546645"</f>
        <v>546645</v>
      </c>
      <c r="B49" s="0"/>
      <c r="C49" s="10"/>
      <c r="D49" s="1" t="n">
        <v>1</v>
      </c>
      <c r="E49" s="10"/>
      <c r="F49" s="0"/>
      <c r="G49" s="10"/>
      <c r="I49" s="10"/>
      <c r="J49" s="1"/>
      <c r="K49" s="10"/>
      <c r="L49" s="1" t="n">
        <f aca="false">ROUND(SUM(B49:K49)/3,0)</f>
        <v>0</v>
      </c>
    </row>
    <row r="50" customFormat="false" ht="12.8" hidden="false" customHeight="false" outlineLevel="0" collapsed="false">
      <c r="A50" s="9" t="str">
        <f aca="false">"223243"</f>
        <v>223243</v>
      </c>
      <c r="B50" s="0"/>
      <c r="C50" s="10"/>
      <c r="D50" s="0"/>
      <c r="E50" s="10"/>
      <c r="F50" s="0"/>
      <c r="G50" s="10"/>
      <c r="I50" s="10"/>
      <c r="J50" s="1"/>
      <c r="K50" s="10"/>
      <c r="L50" s="1" t="n">
        <f aca="false">ROUND(SUM(B50:K50)/3,0)</f>
        <v>0</v>
      </c>
    </row>
    <row r="51" customFormat="false" ht="12.8" hidden="false" customHeight="false" outlineLevel="0" collapsed="false">
      <c r="A51" s="9" t="str">
        <f aca="false">"425698"</f>
        <v>425698</v>
      </c>
      <c r="B51" s="0"/>
      <c r="C51" s="10" t="n">
        <v>1</v>
      </c>
      <c r="D51" s="0" t="n">
        <v>1</v>
      </c>
      <c r="E51" s="10" t="n">
        <v>1</v>
      </c>
      <c r="F51" s="1" t="n">
        <v>1</v>
      </c>
      <c r="G51" s="10" t="n">
        <v>1</v>
      </c>
      <c r="H51" s="1" t="n">
        <v>1</v>
      </c>
      <c r="I51" s="10" t="n">
        <v>1</v>
      </c>
      <c r="J51" s="1" t="n">
        <v>1</v>
      </c>
      <c r="K51" s="10" t="n">
        <v>1</v>
      </c>
      <c r="L51" s="1" t="n">
        <f aca="false">ROUND(SUM(B51:K51)/3,0)</f>
        <v>3</v>
      </c>
    </row>
    <row r="52" customFormat="false" ht="12.8" hidden="false" customHeight="false" outlineLevel="0" collapsed="false">
      <c r="A52" s="9" t="str">
        <f aca="false">"429584"</f>
        <v>429584</v>
      </c>
      <c r="B52" s="0"/>
      <c r="C52" s="10" t="n">
        <v>1</v>
      </c>
      <c r="D52" s="0"/>
      <c r="E52" s="10"/>
      <c r="F52" s="0"/>
      <c r="G52" s="10"/>
      <c r="H52" s="1" t="n">
        <v>1</v>
      </c>
      <c r="I52" s="10"/>
      <c r="J52" s="1"/>
      <c r="K52" s="10"/>
      <c r="L52" s="1" t="n">
        <f aca="false">ROUND(SUM(B52:K52)/3,0)</f>
        <v>1</v>
      </c>
    </row>
    <row r="53" customFormat="false" ht="12.8" hidden="false" customHeight="false" outlineLevel="0" collapsed="false">
      <c r="A53" s="9" t="str">
        <f aca="false">"287849"</f>
        <v>287849</v>
      </c>
      <c r="B53" s="0"/>
      <c r="C53" s="10"/>
      <c r="D53" s="1" t="n">
        <v>1</v>
      </c>
      <c r="E53" s="10" t="n">
        <v>1</v>
      </c>
      <c r="F53" s="1" t="n">
        <v>1</v>
      </c>
      <c r="G53" s="10" t="n">
        <v>1</v>
      </c>
      <c r="H53" s="1" t="n">
        <v>1</v>
      </c>
      <c r="I53" s="10" t="n">
        <v>1</v>
      </c>
      <c r="J53" s="1" t="n">
        <v>1</v>
      </c>
      <c r="K53" s="10" t="n">
        <v>1</v>
      </c>
      <c r="L53" s="1" t="n">
        <f aca="false">ROUND(SUM(B53:K53)/3,0)</f>
        <v>3</v>
      </c>
    </row>
    <row r="54" customFormat="false" ht="12.8" hidden="false" customHeight="false" outlineLevel="0" collapsed="false">
      <c r="A54" s="9" t="str">
        <f aca="false">"479673"</f>
        <v>479673</v>
      </c>
      <c r="B54" s="1" t="n">
        <v>1</v>
      </c>
      <c r="C54" s="10" t="n">
        <v>1</v>
      </c>
      <c r="D54" s="1" t="n">
        <v>1</v>
      </c>
      <c r="E54" s="10" t="n">
        <v>1</v>
      </c>
      <c r="F54" s="1" t="n">
        <v>1</v>
      </c>
      <c r="G54" s="10" t="n">
        <v>1</v>
      </c>
      <c r="H54" s="1" t="n">
        <v>1</v>
      </c>
      <c r="I54" s="10" t="n">
        <v>1</v>
      </c>
      <c r="J54" s="1" t="n">
        <v>1</v>
      </c>
      <c r="K54" s="10" t="n">
        <v>1</v>
      </c>
      <c r="L54" s="1" t="n">
        <f aca="false">ROUND(SUM(B54:K54)/3,0)</f>
        <v>3</v>
      </c>
    </row>
    <row r="55" customFormat="false" ht="12.8" hidden="false" customHeight="false" outlineLevel="0" collapsed="false">
      <c r="A55" s="9" t="str">
        <f aca="false">"425957"</f>
        <v>425957</v>
      </c>
      <c r="B55" s="0"/>
      <c r="C55" s="10" t="n">
        <v>1</v>
      </c>
      <c r="D55" s="0" t="n">
        <v>1</v>
      </c>
      <c r="E55" s="10" t="n">
        <v>1</v>
      </c>
      <c r="F55" s="1" t="n">
        <v>1</v>
      </c>
      <c r="G55" s="10" t="n">
        <v>1</v>
      </c>
      <c r="H55" s="1" t="n">
        <v>1</v>
      </c>
      <c r="I55" s="10" t="n">
        <v>1</v>
      </c>
      <c r="J55" s="1" t="n">
        <v>1</v>
      </c>
      <c r="K55" s="10" t="n">
        <v>1</v>
      </c>
      <c r="L55" s="1" t="n">
        <f aca="false">ROUND(SUM(B55:K55)/3,0)</f>
        <v>3</v>
      </c>
    </row>
    <row r="56" customFormat="false" ht="12.8" hidden="false" customHeight="false" outlineLevel="0" collapsed="false">
      <c r="A56" s="9" t="str">
        <f aca="false">"483038"</f>
        <v>483038</v>
      </c>
      <c r="B56" s="0" t="n">
        <v>1</v>
      </c>
      <c r="C56" s="10" t="n">
        <v>1</v>
      </c>
      <c r="D56" s="0" t="n">
        <v>1</v>
      </c>
      <c r="E56" s="10"/>
      <c r="F56" s="0" t="n">
        <v>1</v>
      </c>
      <c r="G56" s="10"/>
      <c r="I56" s="10"/>
      <c r="J56" s="1"/>
      <c r="K56" s="10"/>
      <c r="L56" s="1" t="n">
        <f aca="false">ROUND(SUM(B56:K56)/3,0)</f>
        <v>1</v>
      </c>
    </row>
    <row r="57" customFormat="false" ht="12.8" hidden="false" customHeight="false" outlineLevel="0" collapsed="false">
      <c r="A57" s="9" t="str">
        <f aca="false">"479770"</f>
        <v>479770</v>
      </c>
      <c r="B57" s="1" t="n">
        <v>1</v>
      </c>
      <c r="C57" s="10" t="n">
        <v>1</v>
      </c>
      <c r="D57" s="0"/>
      <c r="E57" s="10" t="n">
        <v>1</v>
      </c>
      <c r="F57" s="1" t="n">
        <v>1</v>
      </c>
      <c r="G57" s="10" t="n">
        <v>1</v>
      </c>
      <c r="H57" s="1" t="n">
        <v>1</v>
      </c>
      <c r="I57" s="10" t="n">
        <v>1</v>
      </c>
      <c r="J57" s="1" t="n">
        <v>1</v>
      </c>
      <c r="K57" s="10" t="n">
        <v>1</v>
      </c>
      <c r="L57" s="1" t="n">
        <f aca="false">ROUND(SUM(B57:K57)/3,0)</f>
        <v>3</v>
      </c>
    </row>
    <row r="58" customFormat="false" ht="12.8" hidden="false" customHeight="false" outlineLevel="0" collapsed="false">
      <c r="A58" s="9" t="str">
        <f aca="false">"53995U"</f>
        <v>53995U</v>
      </c>
      <c r="B58" s="0" t="n">
        <v>1</v>
      </c>
      <c r="C58" s="10"/>
      <c r="D58" s="0"/>
      <c r="E58" s="10"/>
      <c r="F58" s="0"/>
      <c r="G58" s="10"/>
      <c r="I58" s="10"/>
      <c r="J58" s="1"/>
      <c r="K58" s="10"/>
      <c r="L58" s="1" t="n">
        <f aca="false">ROUND(SUM(B58:K58)/3,0)</f>
        <v>0</v>
      </c>
    </row>
    <row r="59" customFormat="false" ht="12.8" hidden="false" customHeight="false" outlineLevel="0" collapsed="false">
      <c r="A59" s="9" t="n">
        <v>474571</v>
      </c>
      <c r="B59" s="0" t="n">
        <v>1</v>
      </c>
      <c r="C59" s="10" t="n">
        <v>1</v>
      </c>
      <c r="D59" s="0"/>
      <c r="E59" s="10" t="n">
        <v>1</v>
      </c>
      <c r="F59" s="0" t="n">
        <v>1</v>
      </c>
      <c r="G59" s="10"/>
      <c r="I59" s="10"/>
      <c r="J59" s="1"/>
      <c r="K59" s="10"/>
      <c r="L59" s="1"/>
    </row>
    <row r="60" customFormat="false" ht="12.8" hidden="false" customHeight="false" outlineLevel="0" collapsed="false">
      <c r="A60" s="9" t="str">
        <f aca="false">"356152"</f>
        <v>356152</v>
      </c>
      <c r="B60" s="1" t="n">
        <v>1</v>
      </c>
      <c r="C60" s="10" t="n">
        <v>1</v>
      </c>
      <c r="D60" s="1" t="n">
        <v>1</v>
      </c>
      <c r="E60" s="10"/>
      <c r="F60" s="1" t="n">
        <v>1</v>
      </c>
      <c r="G60" s="10" t="n">
        <v>1</v>
      </c>
      <c r="I60" s="10" t="n">
        <v>1</v>
      </c>
      <c r="J60" s="1" t="n">
        <v>1</v>
      </c>
      <c r="K60" s="10" t="n">
        <v>1</v>
      </c>
      <c r="L60" s="1" t="n">
        <f aca="false">ROUND(SUM(B60:K60)/3,0)</f>
        <v>3</v>
      </c>
    </row>
    <row r="61" customFormat="false" ht="12.8" hidden="false" customHeight="false" outlineLevel="0" collapsed="false">
      <c r="A61" s="9" t="str">
        <f aca="false">"588373"</f>
        <v>588373</v>
      </c>
      <c r="B61" s="1" t="n">
        <v>1</v>
      </c>
      <c r="C61" s="10" t="n">
        <v>1</v>
      </c>
      <c r="D61" s="1" t="n">
        <v>1</v>
      </c>
      <c r="E61" s="10" t="n">
        <v>1</v>
      </c>
      <c r="F61" s="1" t="n">
        <v>1</v>
      </c>
      <c r="G61" s="10" t="n">
        <v>1</v>
      </c>
      <c r="H61" s="1" t="n">
        <v>1</v>
      </c>
      <c r="I61" s="10" t="n">
        <v>1</v>
      </c>
      <c r="J61" s="1" t="n">
        <v>1</v>
      </c>
      <c r="K61" s="10" t="n">
        <v>1</v>
      </c>
      <c r="L61" s="1" t="n">
        <f aca="false">ROUND(SUM(B61:K61)/3,0)</f>
        <v>3</v>
      </c>
    </row>
    <row r="62" customFormat="false" ht="12.8" hidden="false" customHeight="false" outlineLevel="0" collapsed="false">
      <c r="A62" s="12" t="n">
        <v>430780</v>
      </c>
      <c r="B62" s="26" t="n">
        <v>1</v>
      </c>
      <c r="C62" s="27" t="n">
        <v>1</v>
      </c>
      <c r="D62" s="26" t="n">
        <v>1</v>
      </c>
      <c r="E62" s="27" t="n">
        <v>1</v>
      </c>
      <c r="F62" s="26"/>
      <c r="G62" s="27" t="n">
        <v>1</v>
      </c>
      <c r="H62" s="26" t="n">
        <v>1</v>
      </c>
      <c r="I62" s="27" t="n">
        <v>1</v>
      </c>
      <c r="J62" s="26"/>
      <c r="K62" s="27"/>
      <c r="L62" s="26" t="n">
        <f aca="false">ROUND(SUM(B62:K62)/3,0)</f>
        <v>2</v>
      </c>
    </row>
    <row r="63" customFormat="false" ht="12.8" hidden="false" customHeight="false" outlineLevel="0" collapsed="false">
      <c r="A63" s="9" t="str">
        <f aca="false">"477507"</f>
        <v>477507</v>
      </c>
      <c r="B63" s="1" t="n">
        <v>1</v>
      </c>
      <c r="C63" s="10" t="n">
        <v>1</v>
      </c>
      <c r="D63" s="1" t="n">
        <v>1</v>
      </c>
      <c r="E63" s="10" t="n">
        <v>1</v>
      </c>
      <c r="F63" s="1" t="n">
        <v>1</v>
      </c>
      <c r="G63" s="10" t="n">
        <v>1</v>
      </c>
      <c r="H63" s="1" t="n">
        <v>1</v>
      </c>
      <c r="I63" s="10" t="n">
        <v>1</v>
      </c>
      <c r="J63" s="1" t="n">
        <v>1</v>
      </c>
      <c r="K63" s="10" t="n">
        <v>1</v>
      </c>
      <c r="L63" s="1" t="n">
        <f aca="false">ROUND(SUM(B63:K63)/3,0)</f>
        <v>3</v>
      </c>
    </row>
    <row r="64" customFormat="false" ht="12.8" hidden="false" customHeight="false" outlineLevel="0" collapsed="false">
      <c r="A64" s="9" t="str">
        <f aca="false">"480248"</f>
        <v>480248</v>
      </c>
      <c r="B64" s="0" t="n">
        <v>1</v>
      </c>
      <c r="C64" s="10" t="n">
        <v>1</v>
      </c>
      <c r="D64" s="0"/>
      <c r="E64" s="10" t="n">
        <v>1</v>
      </c>
      <c r="F64" s="0"/>
      <c r="G64" s="10" t="n">
        <v>1</v>
      </c>
      <c r="I64" s="10" t="n">
        <v>1</v>
      </c>
      <c r="J64" s="1" t="n">
        <v>1</v>
      </c>
      <c r="K64" s="10"/>
      <c r="L64" s="1" t="n">
        <f aca="false">ROUND(SUM(B64:K64)/3,0)</f>
        <v>2</v>
      </c>
    </row>
    <row r="65" customFormat="false" ht="12.8" hidden="false" customHeight="false" outlineLevel="0" collapsed="false">
      <c r="A65" s="12" t="n">
        <v>430803</v>
      </c>
      <c r="B65" s="26" t="n">
        <v>1</v>
      </c>
      <c r="C65" s="27" t="n">
        <v>1</v>
      </c>
      <c r="D65" s="26" t="n">
        <v>1</v>
      </c>
      <c r="E65" s="27" t="n">
        <v>1</v>
      </c>
      <c r="F65" s="26" t="n">
        <v>1</v>
      </c>
      <c r="G65" s="27" t="n">
        <v>1</v>
      </c>
      <c r="H65" s="26" t="n">
        <v>1</v>
      </c>
      <c r="I65" s="27" t="n">
        <v>1</v>
      </c>
      <c r="J65" s="26" t="n">
        <v>1</v>
      </c>
      <c r="K65" s="27" t="n">
        <v>1</v>
      </c>
      <c r="L65" s="26" t="n">
        <f aca="false">ROUND(SUM(B65:K65)/3,0)</f>
        <v>3</v>
      </c>
    </row>
    <row r="66" customFormat="false" ht="12.8" hidden="false" customHeight="false" outlineLevel="0" collapsed="false">
      <c r="A66" s="9" t="str">
        <f aca="false">"544375"</f>
        <v>544375</v>
      </c>
      <c r="B66" s="1" t="n">
        <v>1</v>
      </c>
      <c r="C66" s="10" t="n">
        <v>1</v>
      </c>
      <c r="D66" s="1" t="n">
        <v>1</v>
      </c>
      <c r="E66" s="10" t="n">
        <v>1</v>
      </c>
      <c r="F66" s="1" t="n">
        <v>1</v>
      </c>
      <c r="G66" s="10" t="n">
        <v>1</v>
      </c>
      <c r="H66" s="1" t="n">
        <v>1</v>
      </c>
      <c r="I66" s="10"/>
      <c r="J66" s="1"/>
      <c r="K66" s="10" t="n">
        <v>1</v>
      </c>
      <c r="L66" s="1" t="n">
        <f aca="false">ROUND(SUM(B66:K66)/3,0)</f>
        <v>3</v>
      </c>
    </row>
    <row r="67" customFormat="false" ht="12.8" hidden="false" customHeight="false" outlineLevel="0" collapsed="false">
      <c r="A67" s="9" t="str">
        <f aca="false">"483546"</f>
        <v>483546</v>
      </c>
      <c r="B67" s="0"/>
      <c r="C67" s="10"/>
      <c r="D67" s="0"/>
      <c r="E67" s="10"/>
      <c r="F67" s="0"/>
      <c r="G67" s="10"/>
      <c r="I67" s="10"/>
      <c r="J67" s="1"/>
      <c r="K67" s="10"/>
      <c r="L67" s="1" t="n">
        <f aca="false">ROUND(SUM(B67:K67)/3,0)</f>
        <v>0</v>
      </c>
    </row>
    <row r="68" customFormat="false" ht="12.8" hidden="false" customHeight="false" outlineLevel="0" collapsed="false">
      <c r="A68" s="9" t="str">
        <f aca="false">"426406"</f>
        <v>426406</v>
      </c>
      <c r="B68" s="0"/>
      <c r="C68" s="10"/>
      <c r="D68" s="0"/>
      <c r="E68" s="10"/>
      <c r="F68" s="0"/>
      <c r="G68" s="10"/>
      <c r="I68" s="10"/>
      <c r="J68" s="1"/>
      <c r="K68" s="10"/>
      <c r="L68" s="1" t="n">
        <f aca="false">ROUND(SUM(B68:K68)/3,0)</f>
        <v>0</v>
      </c>
    </row>
    <row r="69" customFormat="false" ht="12.8" hidden="false" customHeight="false" outlineLevel="0" collapsed="false">
      <c r="A69" s="9" t="str">
        <f aca="false">"426448"</f>
        <v>426448</v>
      </c>
      <c r="B69" s="1" t="n">
        <v>1</v>
      </c>
      <c r="C69" s="10" t="n">
        <v>1</v>
      </c>
      <c r="D69" s="1" t="n">
        <v>1</v>
      </c>
      <c r="E69" s="10" t="n">
        <v>1</v>
      </c>
      <c r="F69" s="1" t="n">
        <v>1</v>
      </c>
      <c r="G69" s="10" t="n">
        <v>1</v>
      </c>
      <c r="H69" s="1" t="n">
        <v>1</v>
      </c>
      <c r="I69" s="10" t="n">
        <v>1</v>
      </c>
      <c r="J69" s="1" t="n">
        <v>1</v>
      </c>
      <c r="K69" s="10" t="n">
        <v>1</v>
      </c>
      <c r="L69" s="1" t="n">
        <f aca="false">ROUND(SUM(B69:K69)/3,0)</f>
        <v>3</v>
      </c>
    </row>
    <row r="70" customFormat="false" ht="12.8" hidden="false" customHeight="false" outlineLevel="0" collapsed="false">
      <c r="A70" s="9" t="str">
        <f aca="false">"536862"</f>
        <v>536862</v>
      </c>
      <c r="B70" s="1" t="n">
        <v>1</v>
      </c>
      <c r="C70" s="10"/>
      <c r="D70" s="0"/>
      <c r="E70" s="10"/>
      <c r="F70" s="0"/>
      <c r="G70" s="10"/>
      <c r="H70" s="1" t="n">
        <v>1</v>
      </c>
      <c r="I70" s="10" t="n">
        <v>1</v>
      </c>
      <c r="J70" s="1"/>
      <c r="K70" s="10" t="n">
        <v>1</v>
      </c>
      <c r="L70" s="1" t="n">
        <f aca="false">ROUND(SUM(B70:K70)/3,0)</f>
        <v>1</v>
      </c>
    </row>
    <row r="71" customFormat="false" ht="12.8" hidden="false" customHeight="false" outlineLevel="0" collapsed="false">
      <c r="A71" s="9" t="str">
        <f aca="false">"526704"</f>
        <v>526704</v>
      </c>
      <c r="B71" s="0" t="n">
        <v>1</v>
      </c>
      <c r="C71" s="10" t="n">
        <v>1</v>
      </c>
      <c r="D71" s="0"/>
      <c r="E71" s="10" t="n">
        <v>1</v>
      </c>
      <c r="F71" s="0" t="n">
        <v>1</v>
      </c>
      <c r="G71" s="10"/>
      <c r="H71" s="1" t="n">
        <v>1</v>
      </c>
      <c r="I71" s="10" t="n">
        <v>1</v>
      </c>
      <c r="J71" s="1" t="n">
        <v>1</v>
      </c>
      <c r="K71" s="10" t="n">
        <v>1</v>
      </c>
      <c r="L71" s="1" t="n">
        <f aca="false">ROUND(SUM(B71:K71)/3,0)</f>
        <v>3</v>
      </c>
    </row>
    <row r="72" customFormat="false" ht="12.8" hidden="false" customHeight="false" outlineLevel="0" collapsed="false">
      <c r="A72" s="9" t="str">
        <f aca="false">"474801"</f>
        <v>474801</v>
      </c>
      <c r="B72" s="1" t="n">
        <v>1</v>
      </c>
      <c r="C72" s="10" t="n">
        <v>1</v>
      </c>
      <c r="D72" s="1" t="n">
        <v>1</v>
      </c>
      <c r="E72" s="10" t="n">
        <v>1</v>
      </c>
      <c r="F72" s="1" t="n">
        <v>1</v>
      </c>
      <c r="G72" s="10" t="n">
        <v>1</v>
      </c>
      <c r="H72" s="1" t="n">
        <v>1</v>
      </c>
      <c r="I72" s="10" t="n">
        <v>1</v>
      </c>
      <c r="J72" s="1"/>
      <c r="K72" s="10"/>
      <c r="L72" s="1" t="n">
        <f aca="false">ROUND(SUM(B72:K72)/3,0)</f>
        <v>3</v>
      </c>
    </row>
    <row r="73" customFormat="false" ht="12.8" hidden="false" customHeight="false" outlineLevel="0" collapsed="false">
      <c r="A73" s="9" t="str">
        <f aca="false">"704526"</f>
        <v>704526</v>
      </c>
      <c r="B73" s="0" t="n">
        <v>1</v>
      </c>
      <c r="C73" s="10" t="n">
        <v>1</v>
      </c>
      <c r="D73" s="0" t="n">
        <v>1</v>
      </c>
      <c r="E73" s="10" t="n">
        <v>1</v>
      </c>
      <c r="F73" s="1" t="n">
        <v>1</v>
      </c>
      <c r="G73" s="10" t="n">
        <v>1</v>
      </c>
      <c r="I73" s="10" t="n">
        <v>1</v>
      </c>
      <c r="J73" s="1" t="n">
        <v>1</v>
      </c>
      <c r="K73" s="10" t="n">
        <v>1</v>
      </c>
      <c r="L73" s="1" t="n">
        <f aca="false">ROUND(SUM(B73:K73)/3,0)</f>
        <v>3</v>
      </c>
    </row>
    <row r="74" customFormat="false" ht="12.8" hidden="false" customHeight="false" outlineLevel="0" collapsed="false">
      <c r="A74" s="9" t="str">
        <f aca="false">"362256"</f>
        <v>362256</v>
      </c>
      <c r="B74" s="0"/>
      <c r="C74" s="10"/>
      <c r="D74" s="0"/>
      <c r="E74" s="10"/>
      <c r="F74" s="0"/>
      <c r="G74" s="10"/>
      <c r="I74" s="10"/>
      <c r="J74" s="1"/>
      <c r="K74" s="10"/>
      <c r="L74" s="1" t="n">
        <f aca="false">ROUND(SUM(B74:K74)/3,0)</f>
        <v>0</v>
      </c>
    </row>
    <row r="75" customFormat="false" ht="12.8" hidden="false" customHeight="false" outlineLevel="0" collapsed="false">
      <c r="A75" s="9" t="str">
        <f aca="false">"533263"</f>
        <v>533263</v>
      </c>
      <c r="B75" s="0"/>
      <c r="C75" s="10"/>
      <c r="D75" s="0"/>
      <c r="E75" s="10"/>
      <c r="F75" s="0"/>
      <c r="G75" s="10"/>
      <c r="I75" s="10"/>
      <c r="J75" s="1"/>
      <c r="K75" s="10"/>
      <c r="L75" s="1" t="n">
        <f aca="false">ROUND(SUM(B75:K75)/3,0)</f>
        <v>0</v>
      </c>
    </row>
    <row r="76" customFormat="false" ht="12.8" hidden="false" customHeight="false" outlineLevel="0" collapsed="false">
      <c r="A76" s="12" t="n">
        <v>593465</v>
      </c>
      <c r="B76" s="26" t="n">
        <v>1</v>
      </c>
      <c r="C76" s="27" t="n">
        <v>1</v>
      </c>
      <c r="D76" s="26" t="n">
        <v>1</v>
      </c>
      <c r="E76" s="27" t="n">
        <v>1</v>
      </c>
      <c r="F76" s="26" t="n">
        <v>1</v>
      </c>
      <c r="G76" s="27" t="n">
        <v>1</v>
      </c>
      <c r="H76" s="26" t="n">
        <v>1</v>
      </c>
      <c r="I76" s="27" t="n">
        <v>1</v>
      </c>
      <c r="J76" s="26" t="n">
        <v>1</v>
      </c>
      <c r="K76" s="27" t="n">
        <v>1</v>
      </c>
      <c r="L76" s="26" t="n">
        <f aca="false">ROUND(SUM(B76:K76)/3,0)</f>
        <v>3</v>
      </c>
    </row>
    <row r="77" customFormat="false" ht="12.8" hidden="false" customHeight="false" outlineLevel="0" collapsed="false">
      <c r="A77" s="12" t="n">
        <v>480329</v>
      </c>
      <c r="B77" s="26" t="n">
        <v>1</v>
      </c>
      <c r="C77" s="27" t="n">
        <v>1</v>
      </c>
      <c r="D77" s="26" t="n">
        <v>1</v>
      </c>
      <c r="E77" s="27" t="n">
        <v>1</v>
      </c>
      <c r="F77" s="26" t="n">
        <v>1</v>
      </c>
      <c r="G77" s="27" t="n">
        <v>1</v>
      </c>
      <c r="H77" s="26"/>
      <c r="I77" s="27"/>
      <c r="J77" s="26"/>
      <c r="K77" s="27"/>
      <c r="L77" s="26" t="n">
        <f aca="false">ROUND(SUM(B77:K77)/3,0)</f>
        <v>2</v>
      </c>
    </row>
    <row r="78" customFormat="false" ht="12.8" hidden="false" customHeight="false" outlineLevel="0" collapsed="false">
      <c r="A78" s="9" t="str">
        <f aca="false">"480358"</f>
        <v>480358</v>
      </c>
      <c r="B78" s="1" t="n">
        <v>1</v>
      </c>
      <c r="C78" s="10" t="n">
        <v>1</v>
      </c>
      <c r="D78" s="0"/>
      <c r="E78" s="10" t="n">
        <v>1</v>
      </c>
      <c r="F78" s="1" t="n">
        <v>1</v>
      </c>
      <c r="G78" s="10" t="n">
        <v>1</v>
      </c>
      <c r="I78" s="10" t="n">
        <v>1</v>
      </c>
      <c r="J78" s="1" t="n">
        <v>1</v>
      </c>
      <c r="K78" s="10" t="n">
        <v>1</v>
      </c>
      <c r="L78" s="1" t="n">
        <f aca="false">ROUND(SUM(B78:K78)/3,0)</f>
        <v>3</v>
      </c>
    </row>
    <row r="79" customFormat="false" ht="12.8" hidden="false" customHeight="false" outlineLevel="0" collapsed="false">
      <c r="A79" s="9" t="str">
        <f aca="false">"529879"</f>
        <v>529879</v>
      </c>
      <c r="B79" s="1" t="n">
        <v>1</v>
      </c>
      <c r="C79" s="10" t="n">
        <v>1</v>
      </c>
      <c r="D79" s="1" t="n">
        <v>1</v>
      </c>
      <c r="E79" s="10" t="n">
        <v>1</v>
      </c>
      <c r="F79" s="1" t="n">
        <v>1</v>
      </c>
      <c r="G79" s="10" t="n">
        <v>1</v>
      </c>
      <c r="H79" s="1" t="n">
        <v>1</v>
      </c>
      <c r="I79" s="10" t="n">
        <v>1</v>
      </c>
      <c r="J79" s="1" t="n">
        <v>1</v>
      </c>
      <c r="K79" s="10" t="n">
        <v>1</v>
      </c>
      <c r="L79" s="1" t="n">
        <f aca="false">ROUND(SUM(B79:K79)/3,0)</f>
        <v>3</v>
      </c>
    </row>
    <row r="80" customFormat="false" ht="12.8" hidden="false" customHeight="false" outlineLevel="0" collapsed="false">
      <c r="A80" s="9" t="str">
        <f aca="false">"480374"</f>
        <v>480374</v>
      </c>
      <c r="B80" s="0"/>
      <c r="C80" s="10"/>
      <c r="D80" s="0"/>
      <c r="E80" s="10"/>
      <c r="F80" s="0"/>
      <c r="G80" s="10"/>
      <c r="I80" s="10"/>
      <c r="J80" s="1"/>
      <c r="K80" s="10"/>
      <c r="L80" s="1" t="n">
        <f aca="false">ROUND(SUM(B80:K80)/3,0)</f>
        <v>0</v>
      </c>
    </row>
    <row r="81" customFormat="false" ht="12.8" hidden="false" customHeight="false" outlineLevel="0" collapsed="false">
      <c r="A81" s="9" t="str">
        <f aca="false">"648569"</f>
        <v>648569</v>
      </c>
      <c r="B81" s="0"/>
      <c r="C81" s="10" t="n">
        <v>1</v>
      </c>
      <c r="D81" s="0" t="n">
        <v>1</v>
      </c>
      <c r="E81" s="10" t="n">
        <v>1</v>
      </c>
      <c r="F81" s="0" t="n">
        <v>1</v>
      </c>
      <c r="G81" s="10" t="n">
        <v>1</v>
      </c>
      <c r="I81" s="10"/>
      <c r="J81" s="1"/>
      <c r="K81" s="10" t="n">
        <v>1</v>
      </c>
      <c r="L81" s="1" t="n">
        <f aca="false">ROUND(SUM(B81:K81)/3,0)</f>
        <v>2</v>
      </c>
    </row>
    <row r="82" customFormat="false" ht="12.8" hidden="false" customHeight="false" outlineLevel="0" collapsed="false">
      <c r="A82" s="9" t="str">
        <f aca="false">"362379"</f>
        <v>362379</v>
      </c>
      <c r="B82" s="0"/>
      <c r="C82" s="10"/>
      <c r="D82" s="0"/>
      <c r="E82" s="10"/>
      <c r="F82" s="0"/>
      <c r="G82" s="10"/>
      <c r="I82" s="10"/>
      <c r="J82" s="1"/>
      <c r="K82" s="10"/>
      <c r="L82" s="1" t="n">
        <f aca="false">ROUND(SUM(B82:K82)/3,0)</f>
        <v>0</v>
      </c>
    </row>
    <row r="83" customFormat="false" ht="12.8" hidden="false" customHeight="false" outlineLevel="0" collapsed="false">
      <c r="A83" s="9" t="str">
        <f aca="false">"526966"</f>
        <v>526966</v>
      </c>
      <c r="B83" s="1" t="n">
        <v>1</v>
      </c>
      <c r="C83" s="10" t="n">
        <v>1</v>
      </c>
      <c r="D83" s="1" t="n">
        <v>1</v>
      </c>
      <c r="E83" s="10" t="n">
        <v>1</v>
      </c>
      <c r="F83" s="1" t="n">
        <v>1</v>
      </c>
      <c r="G83" s="10" t="n">
        <v>1</v>
      </c>
      <c r="H83" s="1" t="n">
        <v>1</v>
      </c>
      <c r="I83" s="10" t="n">
        <v>1</v>
      </c>
      <c r="J83" s="1" t="n">
        <v>1</v>
      </c>
      <c r="K83" s="10" t="n">
        <v>1</v>
      </c>
      <c r="L83" s="1" t="n">
        <f aca="false">ROUND(SUM(B83:K83)/3,0)</f>
        <v>3</v>
      </c>
    </row>
    <row r="84" customFormat="false" ht="12.8" hidden="false" customHeight="false" outlineLevel="0" collapsed="false">
      <c r="A84" s="9" t="str">
        <f aca="false">"83873J"</f>
        <v>83873J</v>
      </c>
      <c r="B84" s="0"/>
      <c r="C84" s="10"/>
      <c r="D84" s="0"/>
      <c r="E84" s="10"/>
      <c r="F84" s="0"/>
      <c r="G84" s="10"/>
      <c r="I84" s="10"/>
      <c r="J84" s="1"/>
      <c r="K84" s="10"/>
      <c r="L84" s="1" t="n">
        <f aca="false">ROUND(SUM(B84:K84)/3,0)</f>
        <v>0</v>
      </c>
    </row>
    <row r="85" customFormat="false" ht="12.8" hidden="false" customHeight="false" outlineLevel="0" collapsed="false">
      <c r="A85" s="9" t="str">
        <f aca="false">"288877"</f>
        <v>288877</v>
      </c>
      <c r="B85" s="0"/>
      <c r="C85" s="10"/>
      <c r="D85" s="0"/>
      <c r="E85" s="10"/>
      <c r="F85" s="0"/>
      <c r="G85" s="10"/>
      <c r="I85" s="10"/>
      <c r="J85" s="1"/>
      <c r="K85" s="10"/>
      <c r="L85" s="1" t="n">
        <f aca="false">ROUND(SUM(B85:K85)/3,0)</f>
        <v>0</v>
      </c>
    </row>
    <row r="86" customFormat="false" ht="12.8" hidden="false" customHeight="false" outlineLevel="0" collapsed="false">
      <c r="A86" s="9" t="str">
        <f aca="false">"474979"</f>
        <v>474979</v>
      </c>
      <c r="B86" s="0"/>
      <c r="C86" s="10"/>
      <c r="D86" s="0"/>
      <c r="E86" s="10"/>
      <c r="F86" s="0"/>
      <c r="G86" s="10"/>
      <c r="I86" s="10"/>
      <c r="J86" s="1"/>
      <c r="K86" s="10"/>
      <c r="L86" s="1" t="n">
        <f aca="false">ROUND(SUM(B86:K86)/3,0)</f>
        <v>0</v>
      </c>
    </row>
    <row r="87" customFormat="false" ht="12.8" hidden="false" customHeight="false" outlineLevel="0" collapsed="false">
      <c r="A87" s="9" t="str">
        <f aca="false">"431116"</f>
        <v>431116</v>
      </c>
      <c r="B87" s="0" t="n">
        <v>1</v>
      </c>
      <c r="C87" s="10" t="n">
        <v>1</v>
      </c>
      <c r="D87" s="0" t="n">
        <v>1</v>
      </c>
      <c r="E87" s="10" t="n">
        <v>1</v>
      </c>
      <c r="F87" s="0" t="n">
        <v>1</v>
      </c>
      <c r="G87" s="10"/>
      <c r="H87" s="1" t="n">
        <v>1</v>
      </c>
      <c r="I87" s="10" t="n">
        <v>1</v>
      </c>
      <c r="J87" s="1"/>
      <c r="K87" s="10" t="n">
        <v>1</v>
      </c>
      <c r="L87" s="1" t="n">
        <f aca="false">ROUND(SUM(B87:K87)/3,0)</f>
        <v>3</v>
      </c>
    </row>
    <row r="88" customFormat="false" ht="12.8" hidden="false" customHeight="false" outlineLevel="0" collapsed="false">
      <c r="A88" s="9" t="str">
        <f aca="false">"56327N"</f>
        <v>56327N</v>
      </c>
      <c r="B88" s="1" t="n">
        <v>1</v>
      </c>
      <c r="C88" s="10" t="n">
        <v>1</v>
      </c>
      <c r="D88" s="1" t="n">
        <v>1</v>
      </c>
      <c r="E88" s="10" t="n">
        <v>1</v>
      </c>
      <c r="F88" s="1" t="n">
        <v>1</v>
      </c>
      <c r="G88" s="10" t="n">
        <v>1</v>
      </c>
      <c r="H88" s="1" t="n">
        <v>1</v>
      </c>
      <c r="I88" s="10" t="n">
        <v>1</v>
      </c>
      <c r="J88" s="1" t="n">
        <v>1</v>
      </c>
      <c r="K88" s="10" t="n">
        <v>1</v>
      </c>
      <c r="L88" s="1" t="n">
        <f aca="false">ROUND(SUM(B88:K88)/3,0)</f>
        <v>3</v>
      </c>
    </row>
    <row r="89" customFormat="false" ht="12.8" hidden="false" customHeight="false" outlineLevel="0" collapsed="false">
      <c r="A89" s="9" t="str">
        <f aca="false">"662480"</f>
        <v>662480</v>
      </c>
      <c r="B89" s="0"/>
      <c r="C89" s="10"/>
      <c r="D89" s="0"/>
      <c r="E89" s="10"/>
      <c r="F89" s="0"/>
      <c r="G89" s="10"/>
      <c r="I89" s="10"/>
      <c r="J89" s="1"/>
      <c r="K89" s="10"/>
      <c r="L89" s="1" t="n">
        <f aca="false">ROUND(SUM(B89:K89)/3,0)</f>
        <v>0</v>
      </c>
    </row>
    <row r="90" customFormat="false" ht="12.8" hidden="false" customHeight="false" outlineLevel="0" collapsed="false">
      <c r="A90" s="9" t="str">
        <f aca="false">"593818"</f>
        <v>593818</v>
      </c>
      <c r="B90" s="1" t="n">
        <v>1</v>
      </c>
      <c r="C90" s="10" t="n">
        <v>1</v>
      </c>
      <c r="D90" s="0"/>
      <c r="E90" s="10" t="n">
        <v>1</v>
      </c>
      <c r="F90" s="1" t="n">
        <v>1</v>
      </c>
      <c r="G90" s="10" t="n">
        <v>1</v>
      </c>
      <c r="H90" s="1" t="n">
        <v>1</v>
      </c>
      <c r="I90" s="10"/>
      <c r="J90" s="1" t="n">
        <v>1</v>
      </c>
      <c r="K90" s="10"/>
      <c r="L90" s="1" t="n">
        <f aca="false">ROUND(SUM(B90:K90)/3,0)</f>
        <v>2</v>
      </c>
    </row>
    <row r="91" customFormat="false" ht="12.8" hidden="false" customHeight="false" outlineLevel="0" collapsed="false">
      <c r="A91" s="9" t="str">
        <f aca="false">"480675"</f>
        <v>480675</v>
      </c>
      <c r="B91" s="1" t="n">
        <v>1</v>
      </c>
      <c r="C91" s="10" t="n">
        <v>1</v>
      </c>
      <c r="D91" s="1" t="n">
        <v>1</v>
      </c>
      <c r="E91" s="10" t="n">
        <v>1</v>
      </c>
      <c r="F91" s="0" t="n">
        <v>1</v>
      </c>
      <c r="G91" s="10" t="n">
        <v>1</v>
      </c>
      <c r="I91" s="10" t="n">
        <v>1</v>
      </c>
      <c r="J91" s="1"/>
      <c r="K91" s="10"/>
      <c r="L91" s="1" t="n">
        <f aca="false">ROUND(SUM(B91:K91)/3,0)</f>
        <v>2</v>
      </c>
    </row>
    <row r="92" customFormat="false" ht="12.8" hidden="false" customHeight="false" outlineLevel="0" collapsed="false">
      <c r="A92" s="9" t="str">
        <f aca="false">"62899L"</f>
        <v>62899L</v>
      </c>
      <c r="B92" s="1" t="n">
        <v>1</v>
      </c>
      <c r="C92" s="10" t="n">
        <v>1</v>
      </c>
      <c r="D92" s="1" t="n">
        <v>1</v>
      </c>
      <c r="E92" s="10"/>
      <c r="F92" s="0"/>
      <c r="G92" s="10" t="n">
        <v>1</v>
      </c>
      <c r="I92" s="10"/>
      <c r="J92" s="1"/>
      <c r="K92" s="10" t="n">
        <v>1</v>
      </c>
      <c r="L92" s="1" t="n">
        <f aca="false">ROUND(SUM(B92:K92)/3,0)</f>
        <v>2</v>
      </c>
    </row>
    <row r="93" customFormat="false" ht="12.8" hidden="false" customHeight="false" outlineLevel="0" collapsed="false">
      <c r="A93" s="9" t="str">
        <f aca="false">"483944"</f>
        <v>483944</v>
      </c>
      <c r="B93" s="0"/>
      <c r="C93" s="10"/>
      <c r="D93" s="0"/>
      <c r="E93" s="10"/>
      <c r="F93" s="0"/>
      <c r="G93" s="10"/>
      <c r="I93" s="10"/>
      <c r="J93" s="1"/>
      <c r="K93" s="10"/>
      <c r="L93" s="1" t="n">
        <f aca="false">ROUND(SUM(B93:K93)/3,0)</f>
        <v>0</v>
      </c>
    </row>
    <row r="94" customFormat="false" ht="12.8" hidden="false" customHeight="false" outlineLevel="0" collapsed="false">
      <c r="A94" s="9" t="str">
        <f aca="false">"384865"</f>
        <v>384865</v>
      </c>
      <c r="B94" s="1" t="n">
        <v>1</v>
      </c>
      <c r="C94" s="10"/>
      <c r="D94" s="1" t="n">
        <v>1</v>
      </c>
      <c r="E94" s="10" t="n">
        <v>1</v>
      </c>
      <c r="F94" s="0"/>
      <c r="G94" s="10"/>
      <c r="I94" s="10"/>
      <c r="J94" s="1"/>
      <c r="K94" s="10"/>
      <c r="L94" s="1" t="n">
        <f aca="false">ROUND(SUM(B94:K94)/3,0)</f>
        <v>1</v>
      </c>
    </row>
    <row r="95" customFormat="false" ht="12.8" hidden="false" customHeight="false" outlineLevel="0" collapsed="false">
      <c r="A95" s="12" t="n">
        <v>426985</v>
      </c>
      <c r="B95" s="26" t="n">
        <v>1</v>
      </c>
      <c r="C95" s="27"/>
      <c r="D95" s="26"/>
      <c r="E95" s="27"/>
      <c r="F95" s="26"/>
      <c r="G95" s="27"/>
      <c r="H95" s="26"/>
      <c r="I95" s="27"/>
      <c r="J95" s="26"/>
      <c r="K95" s="27"/>
      <c r="L95" s="26" t="n">
        <f aca="false">ROUND(SUM(B95:K95)/3,0)</f>
        <v>0</v>
      </c>
    </row>
    <row r="96" customFormat="false" ht="12.8" hidden="false" customHeight="false" outlineLevel="0" collapsed="false">
      <c r="A96" s="9" t="str">
        <f aca="false">"527541"</f>
        <v>527541</v>
      </c>
      <c r="B96" s="0" t="n">
        <v>1</v>
      </c>
      <c r="C96" s="10" t="n">
        <v>1</v>
      </c>
      <c r="D96" s="0" t="n">
        <v>1</v>
      </c>
      <c r="E96" s="10" t="n">
        <v>1</v>
      </c>
      <c r="F96" s="0" t="n">
        <v>1</v>
      </c>
      <c r="G96" s="10" t="n">
        <v>1</v>
      </c>
      <c r="H96" s="1" t="n">
        <v>1</v>
      </c>
      <c r="I96" s="10" t="n">
        <v>1</v>
      </c>
      <c r="J96" s="1" t="n">
        <v>1</v>
      </c>
      <c r="K96" s="10" t="n">
        <v>1</v>
      </c>
      <c r="L96" s="1" t="n">
        <f aca="false">ROUND(SUM(B96:K96)/3,0)</f>
        <v>3</v>
      </c>
    </row>
    <row r="97" customFormat="false" ht="12.8" hidden="false" customHeight="false" outlineLevel="0" collapsed="false">
      <c r="A97" s="9" t="str">
        <f aca="false">"451989"</f>
        <v>451989</v>
      </c>
      <c r="B97" s="0"/>
      <c r="C97" s="10"/>
      <c r="D97" s="0"/>
      <c r="E97" s="10"/>
      <c r="F97" s="0"/>
      <c r="G97" s="10"/>
      <c r="I97" s="10"/>
      <c r="J97" s="1"/>
      <c r="K97" s="10"/>
      <c r="L97" s="1" t="n">
        <f aca="false">ROUND(SUM(B97:K97)/3,0)</f>
        <v>0</v>
      </c>
    </row>
    <row r="98" customFormat="false" ht="12.8" hidden="false" customHeight="false" outlineLevel="0" collapsed="false">
      <c r="A98" s="9" t="str">
        <f aca="false">"351694"</f>
        <v>351694</v>
      </c>
      <c r="B98" s="0"/>
      <c r="C98" s="10"/>
      <c r="D98" s="0"/>
      <c r="E98" s="10"/>
      <c r="F98" s="0"/>
      <c r="G98" s="10"/>
      <c r="I98" s="10"/>
      <c r="J98" s="1"/>
      <c r="K98" s="10"/>
      <c r="L98" s="1" t="n">
        <f aca="false">ROUND(SUM(B98:K98)/3,0)</f>
        <v>0</v>
      </c>
    </row>
    <row r="99" customFormat="false" ht="12.8" hidden="false" customHeight="false" outlineLevel="0" collapsed="false">
      <c r="A99" s="9" t="str">
        <f aca="false">"724580"</f>
        <v>724580</v>
      </c>
      <c r="B99" s="0"/>
      <c r="C99" s="10"/>
      <c r="D99" s="0"/>
      <c r="E99" s="10"/>
      <c r="F99" s="0"/>
      <c r="G99" s="10"/>
      <c r="I99" s="10"/>
      <c r="J99" s="1"/>
      <c r="K99" s="10"/>
      <c r="L99" s="1" t="n">
        <f aca="false">ROUND(SUM(B99:K99)/3,0)</f>
        <v>0</v>
      </c>
    </row>
    <row r="100" customFormat="false" ht="12.8" hidden="false" customHeight="false" outlineLevel="0" collapsed="false">
      <c r="A100" s="9" t="str">
        <f aca="false">"556347"</f>
        <v>556347</v>
      </c>
      <c r="B100" s="0"/>
      <c r="C100" s="10"/>
      <c r="D100" s="0"/>
      <c r="E100" s="10"/>
      <c r="F100" s="0"/>
      <c r="G100" s="10"/>
      <c r="I100" s="10"/>
      <c r="J100" s="1"/>
      <c r="K100" s="10"/>
      <c r="L100" s="1" t="n">
        <f aca="false">ROUND(SUM(B100:K100)/3,0)</f>
        <v>0</v>
      </c>
    </row>
    <row r="101" customFormat="false" ht="12.8" hidden="false" customHeight="false" outlineLevel="0" collapsed="false">
      <c r="A101" s="9" t="str">
        <f aca="false">"427230"</f>
        <v>427230</v>
      </c>
      <c r="B101" s="0"/>
      <c r="C101" s="10" t="n">
        <v>1</v>
      </c>
      <c r="D101" s="1" t="n">
        <v>1</v>
      </c>
      <c r="E101" s="10" t="n">
        <v>1</v>
      </c>
      <c r="F101" s="1" t="n">
        <v>1</v>
      </c>
      <c r="G101" s="10" t="n">
        <v>1</v>
      </c>
      <c r="H101" s="1" t="n">
        <v>1</v>
      </c>
      <c r="I101" s="10" t="n">
        <v>1</v>
      </c>
      <c r="J101" s="1" t="n">
        <v>1</v>
      </c>
      <c r="K101" s="10" t="n">
        <v>1</v>
      </c>
      <c r="L101" s="1" t="n">
        <f aca="false">ROUND(SUM(B101:K101)/3,0)</f>
        <v>3</v>
      </c>
    </row>
    <row r="102" customFormat="false" ht="12.8" hidden="false" customHeight="false" outlineLevel="0" collapsed="false">
      <c r="A102" s="9" t="str">
        <f aca="false">"527651"</f>
        <v>527651</v>
      </c>
      <c r="B102" s="0" t="n">
        <v>1</v>
      </c>
      <c r="C102" s="10" t="n">
        <v>1</v>
      </c>
      <c r="D102" s="0" t="n">
        <v>1</v>
      </c>
      <c r="E102" s="10" t="n">
        <v>1</v>
      </c>
      <c r="F102" s="0" t="n">
        <v>1</v>
      </c>
      <c r="G102" s="10" t="n">
        <v>1</v>
      </c>
      <c r="H102" s="1" t="n">
        <v>1</v>
      </c>
      <c r="I102" s="10" t="n">
        <v>1</v>
      </c>
      <c r="J102" s="1" t="n">
        <v>1</v>
      </c>
      <c r="K102" s="10" t="n">
        <v>1</v>
      </c>
      <c r="L102" s="1" t="n">
        <f aca="false">ROUND(SUM(B102:K102)/3,0)</f>
        <v>3</v>
      </c>
    </row>
    <row r="103" customFormat="false" ht="12.8" hidden="false" customHeight="false" outlineLevel="0" collapsed="false">
      <c r="A103" s="9" t="str">
        <f aca="false">"481027"</f>
        <v>481027</v>
      </c>
      <c r="B103" s="0"/>
      <c r="C103" s="10"/>
      <c r="D103" s="0"/>
      <c r="E103" s="10"/>
      <c r="F103" s="0"/>
      <c r="G103" s="10"/>
      <c r="I103" s="10"/>
      <c r="J103" s="1"/>
      <c r="K103" s="10"/>
      <c r="L103" s="1" t="n">
        <f aca="false">ROUND(SUM(B103:K103)/3,0)</f>
        <v>0</v>
      </c>
    </row>
    <row r="104" customFormat="false" ht="12.8" hidden="false" customHeight="false" outlineLevel="0" collapsed="false">
      <c r="A104" s="9" t="str">
        <f aca="false">"k91540"</f>
        <v>k91540</v>
      </c>
      <c r="B104" s="0"/>
      <c r="C104" s="10"/>
      <c r="D104" s="0"/>
      <c r="E104" s="10"/>
      <c r="F104" s="0"/>
      <c r="G104" s="10"/>
      <c r="I104" s="10"/>
      <c r="J104" s="1"/>
      <c r="K104" s="10"/>
      <c r="L104" s="1" t="n">
        <f aca="false">ROUND(SUM(B104:K104)/3,0)</f>
        <v>0</v>
      </c>
    </row>
    <row r="105" customFormat="false" ht="12.8" hidden="false" customHeight="false" outlineLevel="0" collapsed="false">
      <c r="A105" s="9" t="str">
        <f aca="false">"527693"</f>
        <v>527693</v>
      </c>
      <c r="B105" s="0" t="n">
        <v>1</v>
      </c>
      <c r="C105" s="10"/>
      <c r="D105" s="0" t="n">
        <v>1</v>
      </c>
      <c r="E105" s="10" t="n">
        <v>1</v>
      </c>
      <c r="F105" s="0" t="n">
        <v>1</v>
      </c>
      <c r="G105" s="10" t="n">
        <v>1</v>
      </c>
      <c r="H105" s="1" t="n">
        <v>1</v>
      </c>
      <c r="I105" s="10" t="n">
        <v>1</v>
      </c>
      <c r="J105" s="1" t="n">
        <v>1</v>
      </c>
      <c r="K105" s="10" t="n">
        <v>1</v>
      </c>
      <c r="L105" s="1" t="n">
        <f aca="false">ROUND(SUM(B105:K105)/3,0)</f>
        <v>3</v>
      </c>
    </row>
    <row r="106" customFormat="false" ht="12.8" hidden="false" customHeight="false" outlineLevel="0" collapsed="false">
      <c r="A106" s="9" t="str">
        <f aca="false">"660424"</f>
        <v>660424</v>
      </c>
      <c r="B106" s="0" t="n">
        <v>1</v>
      </c>
      <c r="C106" s="10" t="n">
        <v>1</v>
      </c>
      <c r="D106" s="0" t="n">
        <v>1</v>
      </c>
      <c r="E106" s="10" t="n">
        <v>1</v>
      </c>
      <c r="F106" s="0" t="n">
        <v>1</v>
      </c>
      <c r="G106" s="10"/>
      <c r="H106" s="1" t="n">
        <v>1</v>
      </c>
      <c r="I106" s="10" t="n">
        <v>1</v>
      </c>
      <c r="J106" s="1" t="n">
        <v>1</v>
      </c>
      <c r="K106" s="10" t="n">
        <v>1</v>
      </c>
      <c r="L106" s="1" t="n">
        <f aca="false">ROUND(SUM(B106:K106)/3,0)</f>
        <v>3</v>
      </c>
    </row>
    <row r="107" customFormat="false" ht="12.8" hidden="false" customHeight="false" outlineLevel="0" collapsed="false">
      <c r="A107" s="9" t="str">
        <f aca="false">"594503"</f>
        <v>594503</v>
      </c>
      <c r="B107" s="0" t="n">
        <v>1</v>
      </c>
      <c r="C107" s="10" t="n">
        <v>1</v>
      </c>
      <c r="D107" s="0" t="n">
        <v>1</v>
      </c>
      <c r="E107" s="10"/>
      <c r="F107" s="0" t="n">
        <v>1</v>
      </c>
      <c r="G107" s="10" t="n">
        <v>1</v>
      </c>
      <c r="H107" s="1" t="n">
        <v>1</v>
      </c>
      <c r="I107" s="10" t="n">
        <v>1</v>
      </c>
      <c r="J107" s="1" t="n">
        <v>1</v>
      </c>
      <c r="K107" s="10"/>
      <c r="L107" s="1" t="n">
        <f aca="false">ROUND(SUM(B107:K107)/3,0)</f>
        <v>3</v>
      </c>
    </row>
    <row r="108" customFormat="false" ht="12.8" hidden="false" customHeight="false" outlineLevel="0" collapsed="false">
      <c r="A108" s="9" t="str">
        <f aca="false">"527758"</f>
        <v>527758</v>
      </c>
      <c r="B108" s="0" t="n">
        <v>1</v>
      </c>
      <c r="C108" s="10" t="n">
        <v>1</v>
      </c>
      <c r="D108" s="0" t="n">
        <v>1</v>
      </c>
      <c r="E108" s="10" t="n">
        <v>1</v>
      </c>
      <c r="F108" s="0" t="n">
        <v>1</v>
      </c>
      <c r="G108" s="10" t="n">
        <v>1</v>
      </c>
      <c r="H108" s="1" t="n">
        <v>1</v>
      </c>
      <c r="I108" s="10" t="n">
        <v>1</v>
      </c>
      <c r="J108" s="1" t="n">
        <v>1</v>
      </c>
      <c r="K108" s="10" t="n">
        <v>1</v>
      </c>
      <c r="L108" s="1" t="n">
        <f aca="false">ROUND(SUM(B108:K108)/3,0)</f>
        <v>3</v>
      </c>
    </row>
    <row r="109" customFormat="false" ht="12.8" hidden="false" customHeight="false" outlineLevel="0" collapsed="false">
      <c r="A109" s="12" t="n">
        <v>481166</v>
      </c>
      <c r="B109" s="26" t="n">
        <v>1</v>
      </c>
      <c r="C109" s="27" t="n">
        <v>1</v>
      </c>
      <c r="D109" s="26" t="n">
        <v>1</v>
      </c>
      <c r="E109" s="27" t="n">
        <v>1</v>
      </c>
      <c r="F109" s="26" t="n">
        <v>1</v>
      </c>
      <c r="G109" s="27" t="n">
        <v>1</v>
      </c>
      <c r="H109" s="26" t="n">
        <v>1</v>
      </c>
      <c r="I109" s="27" t="n">
        <v>1</v>
      </c>
      <c r="J109" s="26" t="n">
        <v>1</v>
      </c>
      <c r="K109" s="27" t="n">
        <v>1</v>
      </c>
      <c r="L109" s="26" t="n">
        <f aca="false">ROUND(SUM(B109:K109)/3,0)</f>
        <v>3</v>
      </c>
    </row>
    <row r="110" customFormat="false" ht="12.8" hidden="false" customHeight="false" outlineLevel="0" collapsed="false">
      <c r="A110" s="9" t="str">
        <f aca="false">"618638"</f>
        <v>618638</v>
      </c>
      <c r="B110" s="0" t="n">
        <v>1</v>
      </c>
      <c r="C110" s="10" t="n">
        <v>1</v>
      </c>
      <c r="D110" s="0" t="n">
        <v>1</v>
      </c>
      <c r="E110" s="10"/>
      <c r="F110" s="0" t="n">
        <v>1</v>
      </c>
      <c r="G110" s="10" t="n">
        <v>1</v>
      </c>
      <c r="I110" s="10" t="n">
        <v>1</v>
      </c>
      <c r="J110" s="1" t="n">
        <v>1</v>
      </c>
      <c r="K110" s="10"/>
      <c r="L110" s="1" t="n">
        <f aca="false">ROUND(SUM(B110:K110)/3,0)</f>
        <v>2</v>
      </c>
    </row>
    <row r="111" customFormat="false" ht="12.8" hidden="false" customHeight="false" outlineLevel="0" collapsed="false">
      <c r="A111" s="9" t="str">
        <f aca="false">"356893"</f>
        <v>356893</v>
      </c>
      <c r="B111" s="0" t="n">
        <v>1</v>
      </c>
      <c r="C111" s="10" t="n">
        <v>1</v>
      </c>
      <c r="D111" s="0" t="n">
        <v>1</v>
      </c>
      <c r="E111" s="10" t="n">
        <v>1</v>
      </c>
      <c r="F111" s="0"/>
      <c r="G111" s="10"/>
      <c r="I111" s="10"/>
      <c r="J111" s="1"/>
      <c r="K111" s="10"/>
      <c r="L111" s="1" t="n">
        <f aca="false">ROUND(SUM(B111:K111)/3,0)</f>
        <v>1</v>
      </c>
    </row>
    <row r="112" customFormat="false" ht="12.8" hidden="false" customHeight="false" outlineLevel="0" collapsed="false">
      <c r="A112" s="9" t="str">
        <f aca="false">"79770K"</f>
        <v>79770K</v>
      </c>
      <c r="B112" s="0"/>
      <c r="C112" s="10"/>
      <c r="D112" s="0"/>
      <c r="E112" s="10"/>
      <c r="F112" s="0"/>
      <c r="G112" s="10"/>
      <c r="I112" s="10"/>
      <c r="J112" s="1"/>
      <c r="K112" s="10"/>
      <c r="L112" s="1" t="n">
        <f aca="false">ROUND(SUM(B112:K112)/3,0)</f>
        <v>0</v>
      </c>
    </row>
    <row r="113" customFormat="false" ht="12.8" hidden="false" customHeight="false" outlineLevel="0" collapsed="false">
      <c r="A113" s="9" t="str">
        <f aca="false">"k80343"</f>
        <v>k80343</v>
      </c>
      <c r="B113" s="1" t="n">
        <v>1</v>
      </c>
      <c r="C113" s="10" t="n">
        <v>1</v>
      </c>
      <c r="D113" s="1" t="n">
        <v>1</v>
      </c>
      <c r="E113" s="10" t="n">
        <v>1</v>
      </c>
      <c r="F113" s="1" t="n">
        <v>1</v>
      </c>
      <c r="G113" s="10" t="n">
        <v>1</v>
      </c>
      <c r="H113" s="1" t="n">
        <v>1</v>
      </c>
      <c r="I113" s="10" t="n">
        <v>1</v>
      </c>
      <c r="J113" s="1" t="n">
        <v>1</v>
      </c>
      <c r="K113" s="10" t="n">
        <v>1</v>
      </c>
      <c r="L113" s="1" t="n">
        <f aca="false">ROUND(SUM(B113:K113)/3,0)</f>
        <v>3</v>
      </c>
    </row>
    <row r="114" customFormat="false" ht="12.8" hidden="false" customHeight="false" outlineLevel="0" collapsed="false">
      <c r="A114" s="9" t="str">
        <f aca="false">"432209"</f>
        <v>432209</v>
      </c>
      <c r="B114" s="1" t="n">
        <v>1</v>
      </c>
      <c r="C114" s="10" t="n">
        <v>1</v>
      </c>
      <c r="D114" s="1" t="n">
        <v>1</v>
      </c>
      <c r="E114" s="10" t="n">
        <v>1</v>
      </c>
      <c r="F114" s="1" t="n">
        <v>1</v>
      </c>
      <c r="G114" s="10" t="n">
        <v>1</v>
      </c>
      <c r="I114" s="10" t="n">
        <v>1</v>
      </c>
      <c r="J114" s="1"/>
      <c r="K114" s="10" t="n">
        <v>1</v>
      </c>
      <c r="L114" s="1" t="n">
        <f aca="false">ROUND(SUM(B114:K114)/3,0)</f>
        <v>3</v>
      </c>
    </row>
    <row r="115" customFormat="false" ht="12.8" hidden="false" customHeight="false" outlineLevel="0" collapsed="false">
      <c r="A115" s="9" t="str">
        <f aca="false">"649351"</f>
        <v>649351</v>
      </c>
      <c r="B115" s="0"/>
      <c r="C115" s="10"/>
      <c r="D115" s="0" t="n">
        <v>1</v>
      </c>
      <c r="E115" s="10" t="n">
        <v>1</v>
      </c>
      <c r="F115" s="0" t="n">
        <v>1</v>
      </c>
      <c r="G115" s="10" t="n">
        <v>1</v>
      </c>
      <c r="I115" s="10"/>
      <c r="J115" s="1"/>
      <c r="K115" s="10"/>
      <c r="L115" s="1" t="n">
        <f aca="false">ROUND(SUM(B115:K115)/3,0)</f>
        <v>1</v>
      </c>
    </row>
    <row r="116" customFormat="false" ht="12.8" hidden="false" customHeight="false" outlineLevel="0" collapsed="false">
      <c r="A116" s="9" t="str">
        <f aca="false">"530716"</f>
        <v>530716</v>
      </c>
      <c r="B116" s="0"/>
      <c r="C116" s="10" t="n">
        <v>1</v>
      </c>
      <c r="D116" s="0"/>
      <c r="E116" s="10" t="n">
        <v>1</v>
      </c>
      <c r="F116" s="0" t="n">
        <v>1</v>
      </c>
      <c r="G116" s="10" t="n">
        <v>1</v>
      </c>
      <c r="H116" s="1" t="n">
        <v>1</v>
      </c>
      <c r="I116" s="10" t="n">
        <v>1</v>
      </c>
      <c r="J116" s="1" t="n">
        <v>1</v>
      </c>
      <c r="K116" s="10"/>
      <c r="L116" s="1" t="n">
        <f aca="false">ROUND(SUM(B116:K116)/3,0)</f>
        <v>2</v>
      </c>
    </row>
    <row r="117" customFormat="false" ht="12.8" hidden="false" customHeight="false" outlineLevel="0" collapsed="false">
      <c r="A117" s="9" t="str">
        <f aca="false">"427816"</f>
        <v>427816</v>
      </c>
      <c r="B117" s="1" t="n">
        <v>1</v>
      </c>
      <c r="C117" s="10" t="n">
        <v>1</v>
      </c>
      <c r="D117" s="1" t="n">
        <v>1</v>
      </c>
      <c r="E117" s="10" t="n">
        <v>1</v>
      </c>
      <c r="F117" s="1" t="n">
        <v>1</v>
      </c>
      <c r="G117" s="10"/>
      <c r="H117" s="1" t="n">
        <v>1</v>
      </c>
      <c r="I117" s="10" t="n">
        <v>1</v>
      </c>
      <c r="J117" s="1" t="n">
        <v>1</v>
      </c>
      <c r="K117" s="10" t="n">
        <v>1</v>
      </c>
      <c r="L117" s="1" t="n">
        <f aca="false">ROUND(SUM(B117:K117)/3,0)</f>
        <v>3</v>
      </c>
    </row>
    <row r="118" customFormat="false" ht="12.8" hidden="false" customHeight="false" outlineLevel="0" collapsed="false">
      <c r="A118" s="9" t="str">
        <f aca="false">"401382"</f>
        <v>401382</v>
      </c>
      <c r="B118" s="0"/>
      <c r="C118" s="10"/>
      <c r="D118" s="0"/>
      <c r="E118" s="10"/>
      <c r="F118" s="0"/>
      <c r="G118" s="10"/>
      <c r="I118" s="10"/>
      <c r="J118" s="1"/>
      <c r="K118" s="10"/>
      <c r="L118" s="1" t="n">
        <f aca="false">ROUND(SUM(B118:K118)/3,0)</f>
        <v>0</v>
      </c>
    </row>
    <row r="119" customFormat="false" ht="12.8" hidden="false" customHeight="false" outlineLevel="0" collapsed="false">
      <c r="A119" s="20" t="str">
        <f aca="false">"528045"</f>
        <v>528045</v>
      </c>
      <c r="B119" s="0"/>
      <c r="C119" s="10"/>
      <c r="D119" s="0"/>
      <c r="E119" s="10"/>
      <c r="F119" s="0"/>
      <c r="G119" s="10"/>
      <c r="I119" s="10"/>
      <c r="J119" s="1"/>
      <c r="K119" s="10"/>
      <c r="L119" s="1" t="n">
        <f aca="false">ROUND(SUM(B119:K119)/3,0)</f>
        <v>0</v>
      </c>
    </row>
    <row r="120" customFormat="false" ht="12.8" hidden="false" customHeight="false" outlineLevel="0" collapsed="false">
      <c r="A120" s="9" t="str">
        <f aca="false">"478302"</f>
        <v>478302</v>
      </c>
      <c r="B120" s="0"/>
      <c r="C120" s="10"/>
      <c r="D120" s="0"/>
      <c r="E120" s="10"/>
      <c r="F120" s="0"/>
      <c r="G120" s="10"/>
      <c r="I120" s="10"/>
      <c r="J120" s="1"/>
      <c r="K120" s="10"/>
      <c r="L120" s="1" t="n">
        <f aca="false">ROUND(SUM(B120:K120)/3,0)</f>
        <v>0</v>
      </c>
    </row>
    <row r="121" customFormat="false" ht="12.8" hidden="false" customHeight="false" outlineLevel="0" collapsed="false">
      <c r="A121" s="12" t="n">
        <v>662969</v>
      </c>
      <c r="B121" s="26" t="n">
        <v>1</v>
      </c>
      <c r="C121" s="27" t="n">
        <v>1</v>
      </c>
      <c r="D121" s="26"/>
      <c r="E121" s="27"/>
      <c r="F121" s="26"/>
      <c r="G121" s="27"/>
      <c r="H121" s="26"/>
      <c r="I121" s="27"/>
      <c r="J121" s="26"/>
      <c r="K121" s="27"/>
      <c r="L121" s="26" t="n">
        <f aca="false">ROUND(SUM(B121:K121)/3,0)</f>
        <v>1</v>
      </c>
    </row>
    <row r="122" customFormat="false" ht="12.8" hidden="false" customHeight="false" outlineLevel="0" collapsed="false">
      <c r="A122" s="9" t="str">
        <f aca="false">"352758"</f>
        <v>352758</v>
      </c>
      <c r="B122" s="1" t="n">
        <v>1</v>
      </c>
      <c r="C122" s="10" t="n">
        <v>1</v>
      </c>
      <c r="D122" s="1" t="n">
        <v>1</v>
      </c>
      <c r="E122" s="10" t="n">
        <v>1</v>
      </c>
      <c r="F122" s="1" t="n">
        <v>1</v>
      </c>
      <c r="G122" s="10" t="n">
        <v>1</v>
      </c>
      <c r="H122" s="1" t="n">
        <v>1</v>
      </c>
      <c r="I122" s="10" t="n">
        <v>1</v>
      </c>
      <c r="J122" s="1" t="n">
        <v>1</v>
      </c>
      <c r="K122" s="10" t="n">
        <v>1</v>
      </c>
      <c r="L122" s="1" t="n">
        <f aca="false">ROUND(SUM(B122:K122)/3,0)</f>
        <v>3</v>
      </c>
    </row>
    <row r="123" customFormat="false" ht="12.8" hidden="false" customHeight="false" outlineLevel="0" collapsed="false">
      <c r="A123" s="9" t="str">
        <f aca="false">"78562U"</f>
        <v>78562U</v>
      </c>
      <c r="B123" s="0"/>
      <c r="C123" s="10"/>
      <c r="D123" s="0"/>
      <c r="E123" s="10"/>
      <c r="F123" s="0"/>
      <c r="G123" s="10"/>
      <c r="I123" s="10"/>
      <c r="J123" s="1"/>
      <c r="K123" s="10"/>
      <c r="L123" s="1" t="n">
        <f aca="false">ROUND(SUM(B123:K123)/3,0)</f>
        <v>0</v>
      </c>
    </row>
    <row r="124" customFormat="false" ht="12.8" hidden="false" customHeight="false" outlineLevel="0" collapsed="false">
      <c r="A124" s="9" t="str">
        <f aca="false">"475936"</f>
        <v>475936</v>
      </c>
      <c r="B124" s="1" t="n">
        <v>1</v>
      </c>
      <c r="C124" s="10" t="n">
        <v>1</v>
      </c>
      <c r="D124" s="0"/>
      <c r="E124" s="10" t="n">
        <v>1</v>
      </c>
      <c r="F124" s="1" t="n">
        <v>1</v>
      </c>
      <c r="G124" s="10" t="n">
        <v>1</v>
      </c>
      <c r="I124" s="10" t="n">
        <v>1</v>
      </c>
      <c r="J124" s="1" t="n">
        <v>1</v>
      </c>
      <c r="K124" s="10" t="n">
        <v>1</v>
      </c>
      <c r="L124" s="1" t="n">
        <f aca="false">ROUND(SUM(B124:K124)/3,0)</f>
        <v>3</v>
      </c>
    </row>
    <row r="125" customFormat="false" ht="12.8" hidden="false" customHeight="false" outlineLevel="0" collapsed="false">
      <c r="A125" s="9" t="str">
        <f aca="false">"475965"</f>
        <v>475965</v>
      </c>
      <c r="B125" s="0" t="n">
        <v>1</v>
      </c>
      <c r="C125" s="10" t="n">
        <v>1</v>
      </c>
      <c r="D125" s="0" t="n">
        <v>1</v>
      </c>
      <c r="E125" s="10" t="n">
        <v>1</v>
      </c>
      <c r="F125" s="0"/>
      <c r="G125" s="10"/>
      <c r="H125" s="1" t="n">
        <v>1</v>
      </c>
      <c r="I125" s="10" t="n">
        <v>1</v>
      </c>
      <c r="J125" s="1" t="n">
        <v>1</v>
      </c>
      <c r="K125" s="10" t="n">
        <v>1</v>
      </c>
      <c r="L125" s="1" t="n">
        <f aca="false">ROUND(SUM(B125:K125)/3,0)</f>
        <v>3</v>
      </c>
    </row>
    <row r="126" customFormat="false" ht="12.8" hidden="false" customHeight="false" outlineLevel="0" collapsed="false">
      <c r="A126" s="9" t="str">
        <f aca="false">"432568"</f>
        <v>432568</v>
      </c>
      <c r="B126" s="1" t="n">
        <v>1</v>
      </c>
      <c r="C126" s="10" t="n">
        <v>1</v>
      </c>
      <c r="D126" s="0" t="n">
        <v>1</v>
      </c>
      <c r="E126" s="10" t="n">
        <v>1</v>
      </c>
      <c r="F126" s="0" t="n">
        <v>1</v>
      </c>
      <c r="G126" s="10"/>
      <c r="H126" s="1" t="n">
        <v>1</v>
      </c>
      <c r="I126" s="10" t="n">
        <v>1</v>
      </c>
      <c r="J126" s="1" t="n">
        <v>1</v>
      </c>
      <c r="K126" s="10" t="n">
        <v>1</v>
      </c>
      <c r="L126" s="1" t="n">
        <f aca="false">ROUND(SUM(B126:K126)/3,0)</f>
        <v>3</v>
      </c>
    </row>
    <row r="127" customFormat="false" ht="12.8" hidden="false" customHeight="false" outlineLevel="0" collapsed="false">
      <c r="A127" s="9" t="str">
        <f aca="false">"476139"</f>
        <v>476139</v>
      </c>
      <c r="B127" s="0"/>
      <c r="C127" s="10"/>
      <c r="D127" s="0"/>
      <c r="E127" s="10"/>
      <c r="F127" s="0"/>
      <c r="G127" s="10"/>
      <c r="I127" s="10"/>
      <c r="J127" s="1"/>
      <c r="K127" s="10"/>
      <c r="L127" s="1" t="n">
        <f aca="false">ROUND(SUM(B127:K127)/3,0)</f>
        <v>0</v>
      </c>
    </row>
    <row r="128" customFormat="false" ht="12.8" hidden="false" customHeight="false" outlineLevel="0" collapsed="false">
      <c r="A128" s="9" t="str">
        <f aca="false">"602097"</f>
        <v>602097</v>
      </c>
      <c r="B128" s="0" t="n">
        <v>1</v>
      </c>
      <c r="C128" s="10"/>
      <c r="D128" s="0" t="n">
        <v>1</v>
      </c>
      <c r="E128" s="10" t="n">
        <v>1</v>
      </c>
      <c r="F128" s="1" t="n">
        <v>1</v>
      </c>
      <c r="G128" s="10" t="n">
        <v>1</v>
      </c>
      <c r="I128" s="10"/>
      <c r="J128" s="1"/>
      <c r="K128" s="10"/>
      <c r="L128" s="1" t="n">
        <f aca="false">ROUND(SUM(B128:K128)/3,0)</f>
        <v>2</v>
      </c>
    </row>
    <row r="129" customFormat="false" ht="12.8" hidden="false" customHeight="false" outlineLevel="0" collapsed="false">
      <c r="A129" s="9" t="str">
        <f aca="false">"428080"</f>
        <v>428080</v>
      </c>
      <c r="B129" s="1" t="n">
        <v>1</v>
      </c>
      <c r="C129" s="10" t="n">
        <v>1</v>
      </c>
      <c r="D129" s="1" t="n">
        <v>1</v>
      </c>
      <c r="E129" s="10" t="n">
        <v>1</v>
      </c>
      <c r="F129" s="1" t="n">
        <v>1</v>
      </c>
      <c r="G129" s="10" t="n">
        <v>1</v>
      </c>
      <c r="H129" s="1" t="n">
        <v>1</v>
      </c>
      <c r="I129" s="10" t="n">
        <v>1</v>
      </c>
      <c r="J129" s="1" t="n">
        <v>1</v>
      </c>
      <c r="K129" s="10" t="n">
        <v>1</v>
      </c>
      <c r="L129" s="1" t="n">
        <f aca="false">ROUND(SUM(B129:K129)/3,0)</f>
        <v>3</v>
      </c>
    </row>
    <row r="130" customFormat="false" ht="12.8" hidden="false" customHeight="false" outlineLevel="0" collapsed="false">
      <c r="A130" s="9" t="str">
        <f aca="false">"728492"</f>
        <v>728492</v>
      </c>
      <c r="B130" s="0"/>
      <c r="C130" s="10" t="n">
        <v>1</v>
      </c>
      <c r="D130" s="0" t="n">
        <v>1</v>
      </c>
      <c r="E130" s="10" t="n">
        <v>1</v>
      </c>
      <c r="F130" s="1" t="n">
        <v>1</v>
      </c>
      <c r="G130" s="10" t="n">
        <v>1</v>
      </c>
      <c r="H130" s="1" t="n">
        <v>1</v>
      </c>
      <c r="I130" s="10" t="n">
        <v>1</v>
      </c>
      <c r="J130" s="1" t="n">
        <v>1</v>
      </c>
      <c r="K130" s="10" t="n">
        <v>1</v>
      </c>
      <c r="L130" s="1" t="n">
        <f aca="false">ROUND(SUM(B130:K130)/3,0)</f>
        <v>3</v>
      </c>
    </row>
    <row r="131" customFormat="false" ht="12.8" hidden="false" customHeight="false" outlineLevel="0" collapsed="false">
      <c r="A131" s="9" t="str">
        <f aca="false">"605337"</f>
        <v>605337</v>
      </c>
      <c r="B131" s="0"/>
      <c r="C131" s="10"/>
      <c r="D131" s="0"/>
      <c r="E131" s="10"/>
      <c r="F131" s="0"/>
      <c r="G131" s="10"/>
      <c r="I131" s="10"/>
      <c r="J131" s="1"/>
      <c r="K131" s="10"/>
      <c r="L131" s="1" t="n">
        <f aca="false">ROUND(SUM(B131:K131)/3,0)</f>
        <v>0</v>
      </c>
    </row>
    <row r="132" customFormat="false" ht="13.2" hidden="false" customHeight="false" outlineLevel="0" collapsed="false">
      <c r="A132" s="12"/>
      <c r="B132" s="23"/>
      <c r="C132" s="12"/>
      <c r="D132" s="26"/>
      <c r="E132" s="27"/>
      <c r="F132" s="26"/>
      <c r="G132" s="27"/>
      <c r="H132" s="26"/>
      <c r="I132" s="27"/>
      <c r="J132" s="26"/>
      <c r="K132" s="27"/>
      <c r="L132" s="26"/>
      <c r="M132" s="27"/>
      <c r="N132" s="1"/>
    </row>
    <row r="133" customFormat="false" ht="13.2" hidden="false" customHeight="false" outlineLevel="0" collapsed="false">
      <c r="A133" s="12"/>
      <c r="B133" s="23"/>
      <c r="C133" s="12"/>
      <c r="D133" s="26"/>
      <c r="E133" s="27"/>
      <c r="F133" s="26"/>
      <c r="G133" s="27"/>
      <c r="H133" s="26"/>
      <c r="I133" s="27"/>
      <c r="J133" s="26"/>
      <c r="K133" s="27"/>
      <c r="L133" s="26"/>
      <c r="M133" s="27"/>
      <c r="N133" s="1"/>
    </row>
    <row r="134" customFormat="false" ht="13.2" hidden="false" customHeight="false" outlineLevel="0" collapsed="false">
      <c r="A134" s="12"/>
      <c r="B134" s="23"/>
      <c r="C134" s="12"/>
      <c r="D134" s="26"/>
      <c r="E134" s="27"/>
      <c r="F134" s="26"/>
      <c r="G134" s="27"/>
      <c r="H134" s="26"/>
      <c r="I134" s="27"/>
      <c r="J134" s="26"/>
      <c r="K134" s="27"/>
      <c r="L134" s="26"/>
      <c r="M134" s="27"/>
      <c r="N134" s="1"/>
    </row>
    <row r="135" customFormat="false" ht="13.2" hidden="false" customHeight="false" outlineLevel="0" collapsed="false">
      <c r="A135" s="12"/>
      <c r="B135" s="23"/>
      <c r="C135" s="12"/>
      <c r="D135" s="26"/>
      <c r="E135" s="27"/>
      <c r="F135" s="26"/>
      <c r="G135" s="27"/>
      <c r="H135" s="26"/>
      <c r="I135" s="27"/>
      <c r="J135" s="26"/>
      <c r="K135" s="27"/>
      <c r="L135" s="26"/>
      <c r="M135" s="27"/>
      <c r="N135" s="1"/>
    </row>
    <row r="136" customFormat="false" ht="13.2" hidden="false" customHeight="false" outlineLevel="0" collapsed="false">
      <c r="A136" s="12"/>
      <c r="B136" s="23"/>
      <c r="C136" s="12"/>
      <c r="D136" s="26"/>
      <c r="E136" s="27"/>
      <c r="F136" s="26"/>
      <c r="G136" s="27"/>
      <c r="H136" s="26"/>
      <c r="I136" s="27"/>
      <c r="J136" s="26"/>
      <c r="K136" s="27"/>
      <c r="L136" s="26"/>
      <c r="M136" s="27"/>
      <c r="N136" s="1"/>
    </row>
    <row r="137" customFormat="false" ht="13.2" hidden="false" customHeight="false" outlineLevel="0" collapsed="false">
      <c r="A137" s="12"/>
      <c r="B137" s="23"/>
      <c r="C137" s="12"/>
      <c r="D137" s="26"/>
      <c r="E137" s="27"/>
      <c r="F137" s="26"/>
      <c r="G137" s="27"/>
      <c r="H137" s="26"/>
      <c r="I137" s="27"/>
      <c r="J137" s="26"/>
      <c r="K137" s="27"/>
      <c r="L137" s="26"/>
      <c r="M137" s="27"/>
      <c r="N137" s="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31"/>
  <sheetViews>
    <sheetView windowProtection="false" showFormulas="false" showGridLines="true" showRowColHeaders="true" showZeros="true" rightToLeft="false" tabSelected="false" showOutlineSymbols="true" defaultGridColor="true" view="normal" topLeftCell="A117" colorId="64" zoomScale="150" zoomScaleNormal="150" zoomScalePageLayoutView="100" workbookViewId="0">
      <selection pane="topLeft" activeCell="B3" activeCellId="0" sqref="B3"/>
    </sheetView>
  </sheetViews>
  <sheetFormatPr defaultRowHeight="13.2"/>
  <cols>
    <col collapsed="false" hidden="false" max="1025" min="1" style="0" width="11.3418367346939"/>
  </cols>
  <sheetData>
    <row r="1" customFormat="false" ht="13.2" hidden="false" customHeight="false" outlineLevel="0" collapsed="false">
      <c r="A1" s="3" t="s">
        <v>0</v>
      </c>
      <c r="B1" s="3" t="s">
        <v>13</v>
      </c>
      <c r="C1" s="4"/>
      <c r="J1" s="1"/>
      <c r="K1" s="1"/>
      <c r="L1" s="1"/>
      <c r="M1" s="1"/>
    </row>
    <row r="2" customFormat="false" ht="13.2" hidden="false" customHeight="false" outlineLevel="0" collapsed="false">
      <c r="A2" s="4"/>
      <c r="B2" s="5"/>
      <c r="J2" s="1"/>
      <c r="K2" s="1"/>
      <c r="L2" s="1"/>
      <c r="M2" s="1"/>
    </row>
    <row r="3" customFormat="false" ht="12.8" hidden="false" customHeight="false" outlineLevel="0" collapsed="false">
      <c r="A3" s="6" t="s">
        <v>2</v>
      </c>
      <c r="B3" s="7" t="s">
        <v>14</v>
      </c>
      <c r="C3" s="25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8</v>
      </c>
    </row>
    <row r="4" customFormat="false" ht="12.8" hidden="false" customHeight="false" outlineLevel="0" collapsed="false">
      <c r="A4" s="9" t="str">
        <f aca="false">"424576"</f>
        <v>424576</v>
      </c>
      <c r="B4" s="1" t="n">
        <v>2</v>
      </c>
      <c r="C4" s="10" t="n">
        <v>2</v>
      </c>
      <c r="D4" s="1" t="n">
        <v>1</v>
      </c>
      <c r="E4" s="10" t="n">
        <v>2</v>
      </c>
      <c r="F4" s="1" t="n">
        <v>2</v>
      </c>
      <c r="G4" s="10" t="n">
        <v>2</v>
      </c>
      <c r="H4" s="1" t="n">
        <v>2</v>
      </c>
      <c r="I4" s="10" t="n">
        <v>2</v>
      </c>
      <c r="J4" s="1" t="n">
        <v>2</v>
      </c>
      <c r="K4" s="10"/>
      <c r="L4" s="21" t="n">
        <f aca="false">ROUND(SUM(B4:K4)/6, 0)</f>
        <v>3</v>
      </c>
    </row>
    <row r="5" customFormat="false" ht="12.8" hidden="false" customHeight="false" outlineLevel="0" collapsed="false">
      <c r="A5" s="9" t="str">
        <f aca="false">"523697"</f>
        <v>523697</v>
      </c>
      <c r="B5" s="0" t="n">
        <v>2</v>
      </c>
      <c r="C5" s="10" t="n">
        <v>2</v>
      </c>
      <c r="D5" s="0" t="n">
        <v>1</v>
      </c>
      <c r="E5" s="10" t="n">
        <v>2</v>
      </c>
      <c r="F5" s="0" t="n">
        <v>2</v>
      </c>
      <c r="G5" s="10" t="n">
        <v>2</v>
      </c>
      <c r="H5" s="1" t="n">
        <v>2</v>
      </c>
      <c r="I5" s="10"/>
      <c r="J5" s="1"/>
      <c r="K5" s="10" t="n">
        <v>2</v>
      </c>
      <c r="L5" s="21" t="n">
        <f aca="false">ROUND(SUM(B5:K5)/6, 0)</f>
        <v>3</v>
      </c>
    </row>
    <row r="6" customFormat="false" ht="12.8" hidden="false" customHeight="false" outlineLevel="0" collapsed="false">
      <c r="A6" s="9" t="str">
        <f aca="false">"523684"</f>
        <v>523684</v>
      </c>
      <c r="C6" s="10"/>
      <c r="E6" s="10"/>
      <c r="G6" s="10"/>
      <c r="H6" s="1"/>
      <c r="I6" s="10"/>
      <c r="J6" s="1"/>
      <c r="K6" s="10"/>
      <c r="L6" s="21" t="n">
        <f aca="false">ROUND(SUM(B6:K6)/6, 0)</f>
        <v>0</v>
      </c>
    </row>
    <row r="7" customFormat="false" ht="12.8" hidden="false" customHeight="false" outlineLevel="0" collapsed="false">
      <c r="A7" s="9" t="str">
        <f aca="false">"k79103"</f>
        <v>k79103</v>
      </c>
      <c r="C7" s="10"/>
      <c r="E7" s="10"/>
      <c r="G7" s="10"/>
      <c r="H7" s="1"/>
      <c r="I7" s="10"/>
      <c r="J7" s="1"/>
      <c r="K7" s="10"/>
      <c r="L7" s="21" t="n">
        <f aca="false">ROUND(SUM(B7:K7)/6, 0)</f>
        <v>0</v>
      </c>
    </row>
    <row r="8" customFormat="false" ht="12.8" hidden="false" customHeight="false" outlineLevel="0" collapsed="false">
      <c r="A8" s="9" t="str">
        <f aca="false">"428446"</f>
        <v>428446</v>
      </c>
      <c r="B8" s="0" t="n">
        <v>2</v>
      </c>
      <c r="C8" s="10"/>
      <c r="D8" s="0" t="n">
        <v>2</v>
      </c>
      <c r="E8" s="10" t="n">
        <v>1</v>
      </c>
      <c r="F8" s="0" t="n">
        <v>2</v>
      </c>
      <c r="G8" s="10"/>
      <c r="H8" s="1"/>
      <c r="I8" s="10"/>
      <c r="J8" s="1"/>
      <c r="K8" s="10"/>
      <c r="L8" s="21" t="n">
        <f aca="false">ROUND(SUM(B8:K8)/6, 0)</f>
        <v>1</v>
      </c>
    </row>
    <row r="9" customFormat="false" ht="12.8" hidden="false" customHeight="false" outlineLevel="0" collapsed="false">
      <c r="A9" s="9" t="str">
        <f aca="false">"528498"</f>
        <v>528498</v>
      </c>
      <c r="B9" s="0" t="n">
        <v>2</v>
      </c>
      <c r="C9" s="10"/>
      <c r="E9" s="10" t="n">
        <v>1</v>
      </c>
      <c r="F9" s="0" t="n">
        <v>2</v>
      </c>
      <c r="G9" s="10" t="n">
        <v>2</v>
      </c>
      <c r="H9" s="1" t="n">
        <v>2</v>
      </c>
      <c r="I9" s="10" t="n">
        <v>2</v>
      </c>
      <c r="J9" s="1" t="n">
        <v>2</v>
      </c>
      <c r="K9" s="10" t="n">
        <v>2</v>
      </c>
      <c r="L9" s="21" t="n">
        <f aca="false">ROUND(SUM(B9:K9)/6, 0)</f>
        <v>3</v>
      </c>
    </row>
    <row r="10" customFormat="false" ht="12.8" hidden="false" customHeight="false" outlineLevel="0" collapsed="false">
      <c r="A10" s="12" t="n">
        <v>596789</v>
      </c>
      <c r="B10" s="26"/>
      <c r="C10" s="27"/>
      <c r="D10" s="26"/>
      <c r="E10" s="27"/>
      <c r="F10" s="26"/>
      <c r="G10" s="27"/>
      <c r="H10" s="26"/>
      <c r="I10" s="27"/>
      <c r="J10" s="26"/>
      <c r="K10" s="27"/>
      <c r="L10" s="21" t="n">
        <f aca="false">ROUND(SUM(B10:K10)/6, 0)</f>
        <v>0</v>
      </c>
    </row>
    <row r="11" customFormat="false" ht="12.8" hidden="false" customHeight="false" outlineLevel="0" collapsed="false">
      <c r="A11" s="9" t="str">
        <f aca="false">"723675"</f>
        <v>723675</v>
      </c>
      <c r="B11" s="1" t="n">
        <v>1</v>
      </c>
      <c r="C11" s="10" t="n">
        <v>2</v>
      </c>
      <c r="D11" s="1"/>
      <c r="E11" s="10" t="n">
        <v>2</v>
      </c>
      <c r="F11" s="1" t="n">
        <v>2</v>
      </c>
      <c r="G11" s="10" t="n">
        <v>2</v>
      </c>
      <c r="H11" s="1" t="n">
        <v>2</v>
      </c>
      <c r="I11" s="10" t="n">
        <v>2</v>
      </c>
      <c r="J11" s="1" t="n">
        <v>2</v>
      </c>
      <c r="K11" s="10" t="n">
        <v>2</v>
      </c>
      <c r="L11" s="21" t="n">
        <f aca="false">ROUND(SUM(B11:K11)/6, 0)</f>
        <v>3</v>
      </c>
    </row>
    <row r="12" customFormat="false" ht="12.8" hidden="false" customHeight="false" outlineLevel="0" collapsed="false">
      <c r="A12" s="9" t="str">
        <f aca="false">"476456"</f>
        <v>476456</v>
      </c>
      <c r="B12" s="0" t="n">
        <v>2</v>
      </c>
      <c r="C12" s="10" t="n">
        <v>2</v>
      </c>
      <c r="D12" s="0" t="n">
        <v>2</v>
      </c>
      <c r="E12" s="10" t="n">
        <v>2</v>
      </c>
      <c r="F12" s="0" t="n">
        <v>2</v>
      </c>
      <c r="G12" s="10" t="n">
        <v>1</v>
      </c>
      <c r="H12" s="1" t="n">
        <v>2</v>
      </c>
      <c r="I12" s="10" t="n">
        <v>2</v>
      </c>
      <c r="J12" s="1" t="n">
        <v>2</v>
      </c>
      <c r="K12" s="10"/>
      <c r="L12" s="21" t="n">
        <f aca="false">ROUND(SUM(B12:K12)/6, 0)</f>
        <v>3</v>
      </c>
    </row>
    <row r="13" customFormat="false" ht="12.8" hidden="false" customHeight="false" outlineLevel="0" collapsed="false">
      <c r="A13" s="9" t="str">
        <f aca="false">"658245"</f>
        <v>658245</v>
      </c>
      <c r="B13" s="0" t="n">
        <v>2</v>
      </c>
      <c r="C13" s="10" t="n">
        <v>1</v>
      </c>
      <c r="E13" s="10"/>
      <c r="G13" s="10"/>
      <c r="H13" s="1"/>
      <c r="I13" s="10"/>
      <c r="J13" s="1"/>
      <c r="K13" s="10"/>
      <c r="L13" s="21" t="n">
        <f aca="false">ROUND(SUM(B13:K13)/6, 0)</f>
        <v>1</v>
      </c>
    </row>
    <row r="14" customFormat="false" ht="12.8" hidden="false" customHeight="false" outlineLevel="0" collapsed="false">
      <c r="A14" s="9" t="str">
        <f aca="false">"718114"</f>
        <v>718114</v>
      </c>
      <c r="C14" s="10" t="n">
        <v>2</v>
      </c>
      <c r="E14" s="10" t="n">
        <v>2</v>
      </c>
      <c r="F14" s="0" t="n">
        <v>2</v>
      </c>
      <c r="G14" s="10" t="n">
        <v>2</v>
      </c>
      <c r="H14" s="1" t="n">
        <v>2</v>
      </c>
      <c r="I14" s="10" t="n">
        <v>2</v>
      </c>
      <c r="J14" s="1" t="n">
        <v>2</v>
      </c>
      <c r="K14" s="10" t="n">
        <v>2</v>
      </c>
      <c r="L14" s="21" t="n">
        <f aca="false">ROUND(SUM(B14:K14)/6, 0)</f>
        <v>3</v>
      </c>
    </row>
    <row r="15" customFormat="false" ht="12.8" hidden="false" customHeight="false" outlineLevel="0" collapsed="false">
      <c r="A15" s="9" t="str">
        <f aca="false">"347488"</f>
        <v>347488</v>
      </c>
      <c r="C15" s="10"/>
      <c r="E15" s="10"/>
      <c r="G15" s="10"/>
      <c r="H15" s="1"/>
      <c r="I15" s="10"/>
      <c r="J15" s="1"/>
      <c r="K15" s="10"/>
      <c r="L15" s="21" t="n">
        <f aca="false">ROUND(SUM(B15:K15)/6, 0)</f>
        <v>0</v>
      </c>
    </row>
    <row r="16" customFormat="false" ht="12.8" hidden="false" customHeight="false" outlineLevel="0" collapsed="false">
      <c r="A16" s="9" t="str">
        <f aca="false">"528618"</f>
        <v>528618</v>
      </c>
      <c r="B16" s="1" t="n">
        <v>2</v>
      </c>
      <c r="C16" s="10"/>
      <c r="D16" s="1" t="n">
        <v>2</v>
      </c>
      <c r="E16" s="10" t="n">
        <v>2</v>
      </c>
      <c r="F16" s="1" t="n">
        <v>2</v>
      </c>
      <c r="G16" s="10" t="n">
        <v>2</v>
      </c>
      <c r="H16" s="1" t="n">
        <v>2</v>
      </c>
      <c r="I16" s="10" t="n">
        <v>2</v>
      </c>
      <c r="J16" s="1" t="n">
        <v>2</v>
      </c>
      <c r="K16" s="10" t="n">
        <v>2</v>
      </c>
      <c r="L16" s="21" t="n">
        <f aca="false">ROUND(SUM(B16:K16)/6, 0)</f>
        <v>3</v>
      </c>
    </row>
    <row r="17" customFormat="false" ht="12.8" hidden="false" customHeight="false" outlineLevel="0" collapsed="false">
      <c r="A17" s="9" t="str">
        <f aca="false">"290247"</f>
        <v>290247</v>
      </c>
      <c r="B17" s="1" t="n">
        <v>2</v>
      </c>
      <c r="C17" s="10" t="n">
        <v>2</v>
      </c>
      <c r="D17" s="1" t="n">
        <v>2</v>
      </c>
      <c r="E17" s="10" t="n">
        <v>2</v>
      </c>
      <c r="F17" s="1" t="n">
        <v>2</v>
      </c>
      <c r="G17" s="10" t="n">
        <v>2</v>
      </c>
      <c r="H17" s="1" t="n">
        <v>2</v>
      </c>
      <c r="I17" s="10" t="n">
        <v>2</v>
      </c>
      <c r="J17" s="1" t="n">
        <v>2</v>
      </c>
      <c r="K17" s="10" t="n">
        <v>2</v>
      </c>
      <c r="L17" s="21" t="n">
        <f aca="false">ROUND(SUM(B17:K17)/6, 0)</f>
        <v>3</v>
      </c>
    </row>
    <row r="18" customFormat="false" ht="12.8" hidden="false" customHeight="false" outlineLevel="0" collapsed="false">
      <c r="A18" s="9" t="str">
        <f aca="false">"595858"</f>
        <v>595858</v>
      </c>
      <c r="B18" s="1" t="n">
        <v>1</v>
      </c>
      <c r="C18" s="10" t="n">
        <v>2</v>
      </c>
      <c r="D18" s="1"/>
      <c r="E18" s="10" t="n">
        <v>2</v>
      </c>
      <c r="F18" s="1" t="n">
        <v>1</v>
      </c>
      <c r="G18" s="10" t="n">
        <v>2</v>
      </c>
      <c r="H18" s="1" t="n">
        <v>2</v>
      </c>
      <c r="I18" s="10" t="n">
        <v>2</v>
      </c>
      <c r="J18" s="1" t="n">
        <v>2</v>
      </c>
      <c r="K18" s="10" t="n">
        <v>2</v>
      </c>
      <c r="L18" s="21" t="n">
        <f aca="false">ROUND(SUM(B18:K18)/6, 0)</f>
        <v>3</v>
      </c>
    </row>
    <row r="19" customFormat="false" ht="12.8" hidden="false" customHeight="false" outlineLevel="0" collapsed="false">
      <c r="A19" s="9" t="str">
        <f aca="false">"482068"</f>
        <v>482068</v>
      </c>
      <c r="B19" s="0" t="n">
        <v>2</v>
      </c>
      <c r="C19" s="10" t="n">
        <v>2</v>
      </c>
      <c r="D19" s="0" t="n">
        <v>2</v>
      </c>
      <c r="E19" s="10" t="n">
        <v>2</v>
      </c>
      <c r="F19" s="0" t="n">
        <v>2</v>
      </c>
      <c r="G19" s="10" t="n">
        <v>2</v>
      </c>
      <c r="H19" s="1" t="n">
        <v>2</v>
      </c>
      <c r="I19" s="10" t="n">
        <v>2</v>
      </c>
      <c r="J19" s="1" t="n">
        <v>2</v>
      </c>
      <c r="K19" s="10" t="n">
        <v>2</v>
      </c>
      <c r="L19" s="21" t="n">
        <f aca="false">ROUND(SUM(B19:K19)/6, 0)</f>
        <v>3</v>
      </c>
    </row>
    <row r="20" customFormat="false" ht="12.8" hidden="false" customHeight="false" outlineLevel="0" collapsed="false">
      <c r="A20" s="9" t="str">
        <f aca="false">"508816"</f>
        <v>508816</v>
      </c>
      <c r="B20" s="0" t="n">
        <v>2</v>
      </c>
      <c r="C20" s="10" t="n">
        <v>2</v>
      </c>
      <c r="D20" s="1" t="n">
        <v>1</v>
      </c>
      <c r="E20" s="10" t="n">
        <v>2</v>
      </c>
      <c r="F20" s="1" t="n">
        <v>2</v>
      </c>
      <c r="G20" s="10" t="n">
        <v>2</v>
      </c>
      <c r="H20" s="1" t="n">
        <v>2</v>
      </c>
      <c r="I20" s="10" t="n">
        <v>2</v>
      </c>
      <c r="J20" s="1" t="n">
        <v>1</v>
      </c>
      <c r="K20" s="10" t="n">
        <v>1</v>
      </c>
      <c r="L20" s="21" t="n">
        <f aca="false">ROUND(SUM(B20:K20)/6, 0)</f>
        <v>3</v>
      </c>
    </row>
    <row r="21" customFormat="false" ht="12.8" hidden="false" customHeight="false" outlineLevel="0" collapsed="false">
      <c r="A21" s="9" t="str">
        <f aca="false">"591881"</f>
        <v>591881</v>
      </c>
      <c r="B21" s="0" t="n">
        <v>1</v>
      </c>
      <c r="C21" s="10" t="n">
        <v>2</v>
      </c>
      <c r="D21" s="1"/>
      <c r="E21" s="10" t="n">
        <v>2</v>
      </c>
      <c r="F21" s="1" t="n">
        <v>1</v>
      </c>
      <c r="G21" s="10" t="n">
        <v>2</v>
      </c>
      <c r="H21" s="1" t="n">
        <v>2</v>
      </c>
      <c r="I21" s="10" t="n">
        <v>2</v>
      </c>
      <c r="J21" s="1" t="n">
        <v>2</v>
      </c>
      <c r="K21" s="10" t="n">
        <v>2</v>
      </c>
      <c r="L21" s="21" t="n">
        <f aca="false">ROUND(SUM(B21:K21)/6, 0)</f>
        <v>3</v>
      </c>
    </row>
    <row r="22" customFormat="false" ht="12.8" hidden="false" customHeight="false" outlineLevel="0" collapsed="false">
      <c r="A22" s="9" t="str">
        <f aca="false">"479000"</f>
        <v>479000</v>
      </c>
      <c r="B22" s="1" t="n">
        <v>2</v>
      </c>
      <c r="C22" s="10" t="n">
        <v>2</v>
      </c>
      <c r="D22" s="0" t="n">
        <v>2</v>
      </c>
      <c r="E22" s="10" t="n">
        <v>2</v>
      </c>
      <c r="F22" s="1" t="n">
        <v>2</v>
      </c>
      <c r="G22" s="10"/>
      <c r="H22" s="1" t="n">
        <v>2</v>
      </c>
      <c r="I22" s="10" t="n">
        <v>2</v>
      </c>
      <c r="J22" s="1" t="n">
        <v>2</v>
      </c>
      <c r="K22" s="10" t="n">
        <v>2</v>
      </c>
      <c r="L22" s="21" t="n">
        <f aca="false">ROUND(SUM(B22:K22)/6, 0)</f>
        <v>3</v>
      </c>
    </row>
    <row r="23" customFormat="false" ht="12.8" hidden="false" customHeight="false" outlineLevel="0" collapsed="false">
      <c r="A23" s="9" t="str">
        <f aca="false">"353207"</f>
        <v>353207</v>
      </c>
      <c r="B23" s="0" t="n">
        <v>2</v>
      </c>
      <c r="C23" s="10"/>
      <c r="E23" s="10"/>
      <c r="F23" s="1" t="n">
        <v>2</v>
      </c>
      <c r="G23" s="10"/>
      <c r="H23" s="1"/>
      <c r="I23" s="10"/>
      <c r="J23" s="1"/>
      <c r="K23" s="10"/>
      <c r="L23" s="21" t="n">
        <f aca="false">ROUND(SUM(B23:K23)/6, 0)</f>
        <v>1</v>
      </c>
    </row>
    <row r="24" customFormat="false" ht="12.8" hidden="false" customHeight="false" outlineLevel="0" collapsed="false">
      <c r="A24" s="9" t="str">
        <f aca="false">"525284"</f>
        <v>525284</v>
      </c>
      <c r="B24" s="1" t="n">
        <v>1</v>
      </c>
      <c r="C24" s="10" t="n">
        <v>2</v>
      </c>
      <c r="D24" s="1" t="n">
        <v>1</v>
      </c>
      <c r="E24" s="10"/>
      <c r="F24" s="1" t="n">
        <v>1</v>
      </c>
      <c r="G24" s="10" t="n">
        <v>2</v>
      </c>
      <c r="H24" s="1" t="n">
        <v>2</v>
      </c>
      <c r="I24" s="10"/>
      <c r="J24" s="1" t="n">
        <v>2</v>
      </c>
      <c r="K24" s="10"/>
      <c r="L24" s="21" t="n">
        <f aca="false">ROUND(SUM(B24:K24)/6, 0)</f>
        <v>2</v>
      </c>
    </row>
    <row r="25" customFormat="false" ht="12.8" hidden="false" customHeight="false" outlineLevel="0" collapsed="false">
      <c r="A25" s="9" t="str">
        <f aca="false">"482136"</f>
        <v>482136</v>
      </c>
      <c r="B25" s="1"/>
      <c r="C25" s="10" t="n">
        <v>1</v>
      </c>
      <c r="E25" s="10"/>
      <c r="F25" s="0" t="n">
        <v>2</v>
      </c>
      <c r="G25" s="10" t="n">
        <v>2</v>
      </c>
      <c r="H25" s="1" t="n">
        <v>2</v>
      </c>
      <c r="I25" s="10"/>
      <c r="J25" s="1" t="n">
        <v>2</v>
      </c>
      <c r="K25" s="10"/>
      <c r="L25" s="21" t="n">
        <f aca="false">ROUND(SUM(B25:K25)/6, 0)</f>
        <v>2</v>
      </c>
    </row>
    <row r="26" customFormat="false" ht="12.8" hidden="false" customHeight="false" outlineLevel="0" collapsed="false">
      <c r="A26" s="9" t="str">
        <f aca="false">"348005"</f>
        <v>348005</v>
      </c>
      <c r="B26" s="0" t="n">
        <v>2</v>
      </c>
      <c r="C26" s="10" t="n">
        <v>2</v>
      </c>
      <c r="D26" s="0" t="n">
        <v>2</v>
      </c>
      <c r="E26" s="10" t="n">
        <v>2</v>
      </c>
      <c r="F26" s="0" t="n">
        <v>2</v>
      </c>
      <c r="G26" s="10"/>
      <c r="H26" s="1" t="n">
        <v>2</v>
      </c>
      <c r="I26" s="10" t="n">
        <v>2</v>
      </c>
      <c r="J26" s="1"/>
      <c r="K26" s="10"/>
      <c r="L26" s="21" t="n">
        <f aca="false">ROUND(SUM(B26:K26)/6, 0)</f>
        <v>2</v>
      </c>
    </row>
    <row r="27" customFormat="false" ht="12.8" hidden="false" customHeight="false" outlineLevel="0" collapsed="false">
      <c r="A27" s="9" t="str">
        <f aca="false">"84581P"</f>
        <v>84581P</v>
      </c>
      <c r="B27" s="0" t="n">
        <v>2</v>
      </c>
      <c r="C27" s="10" t="n">
        <v>2</v>
      </c>
      <c r="E27" s="10" t="n">
        <v>2</v>
      </c>
      <c r="F27" s="0" t="n">
        <v>2</v>
      </c>
      <c r="G27" s="10" t="n">
        <v>2</v>
      </c>
      <c r="H27" s="1" t="n">
        <v>2</v>
      </c>
      <c r="I27" s="10" t="n">
        <v>2</v>
      </c>
      <c r="J27" s="1" t="n">
        <v>2</v>
      </c>
      <c r="K27" s="10" t="n">
        <v>2</v>
      </c>
      <c r="L27" s="21" t="n">
        <f aca="false">ROUND(SUM(B27:K27)/6, 0)</f>
        <v>3</v>
      </c>
    </row>
    <row r="28" customFormat="false" ht="12.8" hidden="false" customHeight="false" outlineLevel="0" collapsed="false">
      <c r="A28" s="9" t="str">
        <f aca="false">"473640"</f>
        <v>473640</v>
      </c>
      <c r="B28" s="0" t="n">
        <v>2</v>
      </c>
      <c r="C28" s="10" t="n">
        <v>2</v>
      </c>
      <c r="D28" s="0" t="n">
        <v>1</v>
      </c>
      <c r="E28" s="10" t="n">
        <v>2</v>
      </c>
      <c r="F28" s="0" t="n">
        <v>2</v>
      </c>
      <c r="G28" s="10" t="n">
        <v>2</v>
      </c>
      <c r="H28" s="1" t="n">
        <v>2</v>
      </c>
      <c r="I28" s="10" t="n">
        <v>2</v>
      </c>
      <c r="J28" s="1" t="n">
        <v>2</v>
      </c>
      <c r="K28" s="10" t="n">
        <v>2</v>
      </c>
      <c r="L28" s="21" t="n">
        <f aca="false">ROUND(SUM(B28:K28)/6, 0)</f>
        <v>3</v>
      </c>
    </row>
    <row r="29" customFormat="false" ht="12.8" hidden="false" customHeight="false" outlineLevel="0" collapsed="false">
      <c r="A29" s="9" t="str">
        <f aca="false">"540133"</f>
        <v>540133</v>
      </c>
      <c r="B29" s="1" t="n">
        <v>2</v>
      </c>
      <c r="C29" s="10" t="n">
        <v>2</v>
      </c>
      <c r="D29" s="1"/>
      <c r="E29" s="10" t="n">
        <v>2</v>
      </c>
      <c r="F29" s="1" t="n">
        <v>2</v>
      </c>
      <c r="G29" s="10" t="n">
        <v>2</v>
      </c>
      <c r="H29" s="1" t="n">
        <v>2</v>
      </c>
      <c r="I29" s="10" t="n">
        <v>2</v>
      </c>
      <c r="J29" s="1" t="n">
        <v>2</v>
      </c>
      <c r="K29" s="10"/>
      <c r="L29" s="21" t="n">
        <f aca="false">ROUND(SUM(B29:K29)/6, 0)</f>
        <v>3</v>
      </c>
    </row>
    <row r="30" customFormat="false" ht="12.8" hidden="false" customHeight="false" outlineLevel="0" collapsed="false">
      <c r="A30" s="9" t="str">
        <f aca="false">"51620U"</f>
        <v>51620U</v>
      </c>
      <c r="C30" s="10"/>
      <c r="E30" s="10"/>
      <c r="G30" s="10"/>
      <c r="H30" s="1"/>
      <c r="I30" s="10"/>
      <c r="J30" s="1"/>
      <c r="K30" s="10"/>
      <c r="L30" s="21" t="n">
        <f aca="false">ROUND(SUM(B30:K30)/6, 0)</f>
        <v>0</v>
      </c>
    </row>
    <row r="31" customFormat="false" ht="12.8" hidden="false" customHeight="false" outlineLevel="0" collapsed="false">
      <c r="A31" s="9" t="str">
        <f aca="false">"348335"</f>
        <v>348335</v>
      </c>
      <c r="B31" s="0" t="n">
        <v>1</v>
      </c>
      <c r="C31" s="10"/>
      <c r="E31" s="10"/>
      <c r="G31" s="10"/>
      <c r="H31" s="1"/>
      <c r="I31" s="10"/>
      <c r="J31" s="1"/>
      <c r="K31" s="10"/>
      <c r="L31" s="21" t="n">
        <f aca="false">ROUND(SUM(B31:K31)/6, 0)</f>
        <v>0</v>
      </c>
    </row>
    <row r="32" customFormat="false" ht="12.8" hidden="false" customHeight="false" outlineLevel="0" collapsed="false">
      <c r="A32" s="9" t="str">
        <f aca="false">"586210"</f>
        <v>586210</v>
      </c>
      <c r="B32" s="0" t="n">
        <v>2</v>
      </c>
      <c r="C32" s="10" t="n">
        <v>2</v>
      </c>
      <c r="D32" s="0" t="n">
        <v>2</v>
      </c>
      <c r="E32" s="10" t="n">
        <v>2</v>
      </c>
      <c r="F32" s="0" t="n">
        <v>2</v>
      </c>
      <c r="G32" s="10" t="n">
        <v>2</v>
      </c>
      <c r="H32" s="1" t="n">
        <v>2</v>
      </c>
      <c r="I32" s="10" t="n">
        <v>2</v>
      </c>
      <c r="J32" s="1" t="n">
        <v>2</v>
      </c>
      <c r="K32" s="10" t="n">
        <v>2</v>
      </c>
      <c r="L32" s="21" t="n">
        <f aca="false">ROUND(SUM(B32:K32)/6, 0)</f>
        <v>3</v>
      </c>
    </row>
    <row r="33" customFormat="false" ht="12.8" hidden="false" customHeight="false" outlineLevel="0" collapsed="false">
      <c r="A33" s="9" t="str">
        <f aca="false">"528883"</f>
        <v>528883</v>
      </c>
      <c r="B33" s="0" t="n">
        <v>2</v>
      </c>
      <c r="C33" s="10" t="n">
        <v>2</v>
      </c>
      <c r="D33" s="0" t="n">
        <v>2</v>
      </c>
      <c r="E33" s="10" t="n">
        <v>2</v>
      </c>
      <c r="F33" s="0" t="n">
        <v>2</v>
      </c>
      <c r="G33" s="10" t="n">
        <v>2</v>
      </c>
      <c r="H33" s="1" t="n">
        <v>2</v>
      </c>
      <c r="I33" s="10" t="n">
        <v>2</v>
      </c>
      <c r="J33" s="1" t="n">
        <v>2</v>
      </c>
      <c r="K33" s="10" t="n">
        <v>2</v>
      </c>
      <c r="L33" s="21" t="n">
        <f aca="false">ROUND(SUM(B33:K33)/6, 0)</f>
        <v>3</v>
      </c>
    </row>
    <row r="34" customFormat="false" ht="12.8" hidden="false" customHeight="false" outlineLevel="0" collapsed="false">
      <c r="A34" s="9" t="str">
        <f aca="false">"47130M"</f>
        <v>47130M</v>
      </c>
      <c r="B34" s="0" t="n">
        <v>2</v>
      </c>
      <c r="C34" s="10" t="n">
        <v>2</v>
      </c>
      <c r="D34" s="0" t="n">
        <v>2</v>
      </c>
      <c r="E34" s="10" t="n">
        <v>2</v>
      </c>
      <c r="F34" s="0" t="n">
        <v>2</v>
      </c>
      <c r="G34" s="10" t="n">
        <v>2</v>
      </c>
      <c r="H34" s="1" t="n">
        <v>2</v>
      </c>
      <c r="I34" s="10" t="n">
        <v>2</v>
      </c>
      <c r="J34" s="1" t="n">
        <v>2</v>
      </c>
      <c r="K34" s="10" t="n">
        <v>2</v>
      </c>
      <c r="L34" s="21" t="n">
        <f aca="false">ROUND(SUM(B34:K34)/6, 0)</f>
        <v>3</v>
      </c>
    </row>
    <row r="35" customFormat="false" ht="12.8" hidden="false" customHeight="false" outlineLevel="0" collapsed="false">
      <c r="A35" s="12" t="n">
        <v>528935</v>
      </c>
      <c r="B35" s="26"/>
      <c r="C35" s="27"/>
      <c r="D35" s="26"/>
      <c r="E35" s="27"/>
      <c r="F35" s="26"/>
      <c r="G35" s="27"/>
      <c r="H35" s="26"/>
      <c r="I35" s="27"/>
      <c r="J35" s="26"/>
      <c r="K35" s="27"/>
      <c r="L35" s="21" t="n">
        <f aca="false">ROUND(SUM(B35:K35)/6, 0)</f>
        <v>0</v>
      </c>
    </row>
    <row r="36" customFormat="false" ht="12.8" hidden="false" customHeight="false" outlineLevel="0" collapsed="false">
      <c r="A36" s="9" t="str">
        <f aca="false">"476799"</f>
        <v>476799</v>
      </c>
      <c r="B36" s="1" t="n">
        <v>2</v>
      </c>
      <c r="C36" s="10" t="n">
        <v>2</v>
      </c>
      <c r="D36" s="0" t="n">
        <v>2</v>
      </c>
      <c r="E36" s="10" t="n">
        <v>1</v>
      </c>
      <c r="F36" s="1" t="n">
        <v>1</v>
      </c>
      <c r="G36" s="10" t="n">
        <v>2</v>
      </c>
      <c r="H36" s="1" t="n">
        <v>2</v>
      </c>
      <c r="I36" s="10" t="n">
        <v>2</v>
      </c>
      <c r="J36" s="1" t="n">
        <v>2</v>
      </c>
      <c r="K36" s="10" t="n">
        <v>1</v>
      </c>
      <c r="L36" s="21" t="n">
        <f aca="false">ROUND(SUM(B36:K36)/6, 0)</f>
        <v>3</v>
      </c>
    </row>
    <row r="37" customFormat="false" ht="12.8" hidden="false" customHeight="false" outlineLevel="0" collapsed="false">
      <c r="A37" s="9" t="str">
        <f aca="false">"355629"</f>
        <v>355629</v>
      </c>
      <c r="C37" s="10"/>
      <c r="E37" s="10"/>
      <c r="G37" s="10"/>
      <c r="H37" s="1"/>
      <c r="I37" s="10"/>
      <c r="J37" s="1"/>
      <c r="K37" s="10"/>
      <c r="L37" s="21" t="n">
        <f aca="false">ROUND(SUM(B37:K37)/6, 0)</f>
        <v>0</v>
      </c>
    </row>
    <row r="38" customFormat="false" ht="12.8" hidden="false" customHeight="false" outlineLevel="0" collapsed="false">
      <c r="A38" s="9" t="str">
        <f aca="false">"223094"</f>
        <v>223094</v>
      </c>
      <c r="B38" s="0" t="n">
        <v>2</v>
      </c>
      <c r="C38" s="10" t="n">
        <v>2</v>
      </c>
      <c r="D38" s="1" t="n">
        <v>1</v>
      </c>
      <c r="E38" s="10" t="n">
        <v>2</v>
      </c>
      <c r="F38" s="1" t="n">
        <v>2</v>
      </c>
      <c r="G38" s="10" t="n">
        <v>2</v>
      </c>
      <c r="H38" s="1" t="n">
        <v>2</v>
      </c>
      <c r="I38" s="10" t="n">
        <v>2</v>
      </c>
      <c r="J38" s="1" t="n">
        <v>2</v>
      </c>
      <c r="K38" s="10"/>
      <c r="L38" s="21" t="n">
        <f aca="false">ROUND(SUM(B38:K38)/6, 0)</f>
        <v>3</v>
      </c>
    </row>
    <row r="39" customFormat="false" ht="12.8" hidden="false" customHeight="false" outlineLevel="0" collapsed="false">
      <c r="A39" s="12" t="n">
        <v>525608</v>
      </c>
      <c r="B39" s="26" t="n">
        <v>2</v>
      </c>
      <c r="C39" s="27" t="n">
        <v>2</v>
      </c>
      <c r="D39" s="26" t="n">
        <v>2</v>
      </c>
      <c r="E39" s="27" t="n">
        <v>2</v>
      </c>
      <c r="F39" s="26" t="n">
        <v>1</v>
      </c>
      <c r="G39" s="27" t="n">
        <v>2</v>
      </c>
      <c r="H39" s="26" t="n">
        <v>2</v>
      </c>
      <c r="I39" s="27" t="n">
        <v>2</v>
      </c>
      <c r="J39" s="26" t="n">
        <v>2</v>
      </c>
      <c r="K39" s="27" t="n">
        <v>2</v>
      </c>
      <c r="L39" s="21" t="n">
        <f aca="false">ROUND(SUM(B39:K39)/6, 0)</f>
        <v>3</v>
      </c>
    </row>
    <row r="40" customFormat="false" ht="12.8" hidden="false" customHeight="false" outlineLevel="0" collapsed="false">
      <c r="A40" s="9" t="str">
        <f aca="false">"608949"</f>
        <v>608949</v>
      </c>
      <c r="B40" s="0" t="n">
        <v>2</v>
      </c>
      <c r="C40" s="10" t="n">
        <v>1</v>
      </c>
      <c r="D40" s="0" t="n">
        <v>2</v>
      </c>
      <c r="E40" s="10" t="n">
        <v>2</v>
      </c>
      <c r="F40" s="0" t="n">
        <v>2</v>
      </c>
      <c r="G40" s="10" t="n">
        <v>2</v>
      </c>
      <c r="H40" s="1" t="n">
        <v>2</v>
      </c>
      <c r="I40" s="10" t="n">
        <v>2</v>
      </c>
      <c r="J40" s="1" t="n">
        <v>2</v>
      </c>
      <c r="K40" s="10" t="n">
        <v>2</v>
      </c>
      <c r="L40" s="21" t="n">
        <f aca="false">ROUND(SUM(B40:K40)/6, 0)</f>
        <v>3</v>
      </c>
    </row>
    <row r="41" customFormat="false" ht="12.8" hidden="false" customHeight="false" outlineLevel="0" collapsed="false">
      <c r="A41" s="9" t="str">
        <f aca="false">"556091"</f>
        <v>556091</v>
      </c>
      <c r="C41" s="10"/>
      <c r="E41" s="10"/>
      <c r="G41" s="10"/>
      <c r="H41" s="1"/>
      <c r="I41" s="10"/>
      <c r="J41" s="1"/>
      <c r="K41" s="10"/>
      <c r="L41" s="21" t="n">
        <f aca="false">ROUND(SUM(B41:K41)/6, 0)</f>
        <v>0</v>
      </c>
    </row>
    <row r="42" customFormat="false" ht="12.8" hidden="false" customHeight="false" outlineLevel="0" collapsed="false">
      <c r="A42" s="9" t="str">
        <f aca="false">"425481"</f>
        <v>425481</v>
      </c>
      <c r="C42" s="10"/>
      <c r="E42" s="10"/>
      <c r="G42" s="10"/>
      <c r="H42" s="1"/>
      <c r="I42" s="10"/>
      <c r="J42" s="1"/>
      <c r="K42" s="10"/>
      <c r="L42" s="21" t="n">
        <f aca="false">ROUND(SUM(B42:K42)/6, 0)</f>
        <v>0</v>
      </c>
    </row>
    <row r="43" customFormat="false" ht="12.8" hidden="false" customHeight="false" outlineLevel="0" collapsed="false">
      <c r="A43" s="9" t="str">
        <f aca="false">"525789"</f>
        <v>525789</v>
      </c>
      <c r="B43" s="1" t="n">
        <v>2</v>
      </c>
      <c r="C43" s="10" t="n">
        <v>2</v>
      </c>
      <c r="D43" s="1" t="n">
        <v>2</v>
      </c>
      <c r="E43" s="10" t="n">
        <v>2</v>
      </c>
      <c r="F43" s="1" t="n">
        <v>2</v>
      </c>
      <c r="G43" s="10" t="n">
        <v>2</v>
      </c>
      <c r="H43" s="1" t="n">
        <v>2</v>
      </c>
      <c r="I43" s="10" t="n">
        <v>2</v>
      </c>
      <c r="J43" s="1" t="n">
        <v>2</v>
      </c>
      <c r="K43" s="10" t="n">
        <v>2</v>
      </c>
      <c r="L43" s="21" t="n">
        <f aca="false">ROUND(SUM(B43:K43)/6, 0)</f>
        <v>3</v>
      </c>
    </row>
    <row r="44" customFormat="false" ht="12.8" hidden="false" customHeight="false" outlineLevel="0" collapsed="false">
      <c r="A44" s="9" t="str">
        <f aca="false">"425504"</f>
        <v>425504</v>
      </c>
      <c r="B44" s="0" t="n">
        <v>1</v>
      </c>
      <c r="C44" s="10" t="n">
        <v>1</v>
      </c>
      <c r="E44" s="10"/>
      <c r="G44" s="10" t="n">
        <v>1</v>
      </c>
      <c r="H44" s="1" t="n">
        <v>2</v>
      </c>
      <c r="I44" s="10"/>
      <c r="J44" s="1"/>
      <c r="K44" s="10"/>
      <c r="L44" s="21" t="n">
        <f aca="false">ROUND(SUM(B44:K44)/6, 0)</f>
        <v>1</v>
      </c>
    </row>
    <row r="45" customFormat="false" ht="12.8" hidden="false" customHeight="false" outlineLevel="0" collapsed="false">
      <c r="A45" s="9" t="str">
        <f aca="false">"476883"</f>
        <v>476883</v>
      </c>
      <c r="B45" s="1" t="n">
        <v>2</v>
      </c>
      <c r="C45" s="10" t="n">
        <v>2</v>
      </c>
      <c r="D45" s="1" t="n">
        <v>2</v>
      </c>
      <c r="E45" s="10" t="n">
        <v>2</v>
      </c>
      <c r="F45" s="1" t="n">
        <v>2</v>
      </c>
      <c r="G45" s="10" t="n">
        <v>2</v>
      </c>
      <c r="H45" s="1" t="n">
        <v>2</v>
      </c>
      <c r="I45" s="10" t="n">
        <v>2</v>
      </c>
      <c r="J45" s="1" t="n">
        <v>2</v>
      </c>
      <c r="K45" s="10" t="n">
        <v>2</v>
      </c>
      <c r="L45" s="21" t="n">
        <f aca="false">ROUND(SUM(B45:K45)/6, 0)</f>
        <v>3</v>
      </c>
    </row>
    <row r="46" customFormat="false" ht="12.8" hidden="false" customHeight="false" outlineLevel="0" collapsed="false">
      <c r="A46" s="9" t="str">
        <f aca="false">"529138"</f>
        <v>529138</v>
      </c>
      <c r="B46" s="1" t="n">
        <v>2</v>
      </c>
      <c r="C46" s="10" t="n">
        <v>1</v>
      </c>
      <c r="E46" s="10" t="n">
        <v>1</v>
      </c>
      <c r="F46" s="1"/>
      <c r="G46" s="10"/>
      <c r="H46" s="1"/>
      <c r="I46" s="10"/>
      <c r="J46" s="1"/>
      <c r="K46" s="10"/>
      <c r="L46" s="21" t="n">
        <f aca="false">ROUND(SUM(B46:K46)/6, 0)</f>
        <v>1</v>
      </c>
    </row>
    <row r="47" customFormat="false" ht="12.8" hidden="false" customHeight="false" outlineLevel="0" collapsed="false">
      <c r="A47" s="9" t="str">
        <f aca="false">"526186"</f>
        <v>526186</v>
      </c>
      <c r="B47" s="0" t="n">
        <v>2</v>
      </c>
      <c r="C47" s="10" t="n">
        <v>2</v>
      </c>
      <c r="D47" s="1" t="n">
        <v>1</v>
      </c>
      <c r="E47" s="10" t="n">
        <v>2</v>
      </c>
      <c r="F47" s="0" t="n">
        <v>2</v>
      </c>
      <c r="G47" s="10" t="n">
        <v>2</v>
      </c>
      <c r="H47" s="1" t="n">
        <v>2</v>
      </c>
      <c r="I47" s="10"/>
      <c r="J47" s="1" t="n">
        <v>2</v>
      </c>
      <c r="K47" s="10"/>
      <c r="L47" s="21" t="n">
        <f aca="false">ROUND(SUM(B47:K47)/6, 0)</f>
        <v>3</v>
      </c>
    </row>
    <row r="48" customFormat="false" ht="12.8" hidden="false" customHeight="false" outlineLevel="0" collapsed="false">
      <c r="A48" s="9" t="str">
        <f aca="false">"680624"</f>
        <v>680624</v>
      </c>
      <c r="B48" s="1"/>
      <c r="C48" s="10" t="n">
        <v>2</v>
      </c>
      <c r="D48" s="1"/>
      <c r="E48" s="10"/>
      <c r="F48" s="0" t="n">
        <v>1</v>
      </c>
      <c r="G48" s="10" t="n">
        <v>2</v>
      </c>
      <c r="H48" s="1" t="n">
        <v>2</v>
      </c>
      <c r="I48" s="10" t="n">
        <v>2</v>
      </c>
      <c r="J48" s="1" t="n">
        <v>1</v>
      </c>
      <c r="K48" s="10" t="n">
        <v>1</v>
      </c>
      <c r="L48" s="21" t="n">
        <f aca="false">ROUND(SUM(B48:K48)/6, 0)</f>
        <v>2</v>
      </c>
    </row>
    <row r="49" customFormat="false" ht="12.8" hidden="false" customHeight="false" outlineLevel="0" collapsed="false">
      <c r="A49" s="9" t="str">
        <f aca="false">"546645"</f>
        <v>546645</v>
      </c>
      <c r="C49" s="10" t="n">
        <v>2</v>
      </c>
      <c r="D49" s="1"/>
      <c r="E49" s="10"/>
      <c r="G49" s="10"/>
      <c r="H49" s="1"/>
      <c r="I49" s="10"/>
      <c r="J49" s="1"/>
      <c r="K49" s="10"/>
      <c r="L49" s="21" t="n">
        <f aca="false">ROUND(SUM(B49:K49)/6, 0)</f>
        <v>0</v>
      </c>
    </row>
    <row r="50" customFormat="false" ht="12.8" hidden="false" customHeight="false" outlineLevel="0" collapsed="false">
      <c r="A50" s="9" t="str">
        <f aca="false">"223243"</f>
        <v>223243</v>
      </c>
      <c r="B50" s="0" t="n">
        <v>2</v>
      </c>
      <c r="C50" s="10" t="n">
        <v>2</v>
      </c>
      <c r="D50" s="0" t="n">
        <v>1</v>
      </c>
      <c r="E50" s="10" t="n">
        <v>2</v>
      </c>
      <c r="F50" s="0" t="n">
        <v>2</v>
      </c>
      <c r="G50" s="10" t="n">
        <v>1</v>
      </c>
      <c r="H50" s="1" t="n">
        <v>2</v>
      </c>
      <c r="I50" s="10" t="n">
        <v>2</v>
      </c>
      <c r="J50" s="1" t="n">
        <v>2</v>
      </c>
      <c r="K50" s="10" t="n">
        <v>2</v>
      </c>
      <c r="L50" s="21" t="n">
        <f aca="false">ROUND(SUM(B50:K50)/6, 0)</f>
        <v>3</v>
      </c>
    </row>
    <row r="51" customFormat="false" ht="12.8" hidden="false" customHeight="false" outlineLevel="0" collapsed="false">
      <c r="A51" s="9" t="str">
        <f aca="false">"425698"</f>
        <v>425698</v>
      </c>
      <c r="C51" s="10" t="n">
        <v>2</v>
      </c>
      <c r="E51" s="10" t="n">
        <v>2</v>
      </c>
      <c r="F51" s="1" t="n">
        <v>2</v>
      </c>
      <c r="G51" s="10" t="n">
        <v>2</v>
      </c>
      <c r="H51" s="1" t="n">
        <v>2</v>
      </c>
      <c r="I51" s="10" t="n">
        <v>2</v>
      </c>
      <c r="J51" s="1" t="n">
        <v>2</v>
      </c>
      <c r="K51" s="10" t="n">
        <v>2</v>
      </c>
      <c r="L51" s="21" t="n">
        <f aca="false">ROUND(SUM(B51:K51)/6, 0)</f>
        <v>3</v>
      </c>
    </row>
    <row r="52" customFormat="false" ht="12.8" hidden="false" customHeight="false" outlineLevel="0" collapsed="false">
      <c r="A52" s="9" t="str">
        <f aca="false">"429584"</f>
        <v>429584</v>
      </c>
      <c r="C52" s="10"/>
      <c r="E52" s="10"/>
      <c r="G52" s="10"/>
      <c r="H52" s="1"/>
      <c r="I52" s="10"/>
      <c r="J52" s="1"/>
      <c r="K52" s="10"/>
      <c r="L52" s="21" t="n">
        <f aca="false">ROUND(SUM(B52:K52)/6, 0)</f>
        <v>0</v>
      </c>
    </row>
    <row r="53" customFormat="false" ht="12.8" hidden="false" customHeight="false" outlineLevel="0" collapsed="false">
      <c r="A53" s="9" t="str">
        <f aca="false">"287849"</f>
        <v>287849</v>
      </c>
      <c r="C53" s="10" t="n">
        <v>2</v>
      </c>
      <c r="D53" s="1" t="n">
        <v>1</v>
      </c>
      <c r="E53" s="10" t="n">
        <v>1</v>
      </c>
      <c r="F53" s="1" t="n">
        <v>2</v>
      </c>
      <c r="G53" s="10" t="n">
        <v>2</v>
      </c>
      <c r="H53" s="1" t="n">
        <v>2</v>
      </c>
      <c r="I53" s="10" t="n">
        <v>2</v>
      </c>
      <c r="J53" s="1" t="n">
        <v>2</v>
      </c>
      <c r="K53" s="10" t="n">
        <v>2</v>
      </c>
      <c r="L53" s="21" t="n">
        <f aca="false">ROUND(SUM(B53:K53)/6, 0)</f>
        <v>3</v>
      </c>
    </row>
    <row r="54" customFormat="false" ht="12.8" hidden="false" customHeight="false" outlineLevel="0" collapsed="false">
      <c r="A54" s="9" t="str">
        <f aca="false">"479673"</f>
        <v>479673</v>
      </c>
      <c r="B54" s="1" t="n">
        <v>2</v>
      </c>
      <c r="C54" s="10" t="n">
        <v>2</v>
      </c>
      <c r="D54" s="1" t="n">
        <v>1</v>
      </c>
      <c r="E54" s="10" t="n">
        <v>2</v>
      </c>
      <c r="F54" s="1" t="n">
        <v>2</v>
      </c>
      <c r="G54" s="10" t="n">
        <v>2</v>
      </c>
      <c r="H54" s="1" t="n">
        <v>2</v>
      </c>
      <c r="I54" s="10" t="n">
        <v>2</v>
      </c>
      <c r="J54" s="1" t="n">
        <v>2</v>
      </c>
      <c r="K54" s="10" t="n">
        <v>2</v>
      </c>
      <c r="L54" s="21" t="n">
        <f aca="false">ROUND(SUM(B54:K54)/6, 0)</f>
        <v>3</v>
      </c>
    </row>
    <row r="55" customFormat="false" ht="12.8" hidden="false" customHeight="false" outlineLevel="0" collapsed="false">
      <c r="A55" s="9" t="str">
        <f aca="false">"425957"</f>
        <v>425957</v>
      </c>
      <c r="B55" s="0" t="n">
        <v>2</v>
      </c>
      <c r="C55" s="10" t="n">
        <v>2</v>
      </c>
      <c r="E55" s="10"/>
      <c r="F55" s="1" t="n">
        <v>2</v>
      </c>
      <c r="G55" s="10" t="n">
        <v>2</v>
      </c>
      <c r="H55" s="1"/>
      <c r="I55" s="10"/>
      <c r="J55" s="1" t="n">
        <v>2</v>
      </c>
      <c r="K55" s="10" t="n">
        <v>2</v>
      </c>
      <c r="L55" s="21" t="n">
        <f aca="false">ROUND(SUM(B55:K55)/6, 0)</f>
        <v>2</v>
      </c>
    </row>
    <row r="56" customFormat="false" ht="12.8" hidden="false" customHeight="false" outlineLevel="0" collapsed="false">
      <c r="A56" s="9" t="str">
        <f aca="false">"483038"</f>
        <v>483038</v>
      </c>
      <c r="B56" s="0" t="n">
        <v>2</v>
      </c>
      <c r="C56" s="10" t="n">
        <v>2</v>
      </c>
      <c r="D56" s="0" t="n">
        <v>2</v>
      </c>
      <c r="E56" s="10" t="n">
        <v>2</v>
      </c>
      <c r="G56" s="10"/>
      <c r="H56" s="1"/>
      <c r="I56" s="10"/>
      <c r="J56" s="1"/>
      <c r="K56" s="10"/>
      <c r="L56" s="21" t="n">
        <f aca="false">ROUND(SUM(B56:K56)/6, 0)</f>
        <v>1</v>
      </c>
    </row>
    <row r="57" customFormat="false" ht="12.8" hidden="false" customHeight="false" outlineLevel="0" collapsed="false">
      <c r="A57" s="9" t="str">
        <f aca="false">"479770"</f>
        <v>479770</v>
      </c>
      <c r="B57" s="1" t="n">
        <v>2</v>
      </c>
      <c r="C57" s="10" t="n">
        <v>2</v>
      </c>
      <c r="D57" s="0" t="n">
        <v>2</v>
      </c>
      <c r="E57" s="10" t="n">
        <v>2</v>
      </c>
      <c r="F57" s="1" t="n">
        <v>2</v>
      </c>
      <c r="G57" s="10" t="n">
        <v>2</v>
      </c>
      <c r="H57" s="1" t="n">
        <v>2</v>
      </c>
      <c r="I57" s="10" t="n">
        <v>2</v>
      </c>
      <c r="J57" s="1" t="n">
        <v>2</v>
      </c>
      <c r="K57" s="10"/>
      <c r="L57" s="21" t="n">
        <f aca="false">ROUND(SUM(B57:K57)/6, 0)</f>
        <v>3</v>
      </c>
    </row>
    <row r="58" customFormat="false" ht="12.8" hidden="false" customHeight="false" outlineLevel="0" collapsed="false">
      <c r="A58" s="9" t="str">
        <f aca="false">"53995U"</f>
        <v>53995U</v>
      </c>
      <c r="B58" s="0" t="n">
        <v>2</v>
      </c>
      <c r="C58" s="10" t="n">
        <v>2</v>
      </c>
      <c r="D58" s="0" t="n">
        <v>1</v>
      </c>
      <c r="E58" s="10" t="n">
        <v>2</v>
      </c>
      <c r="F58" s="0" t="n">
        <v>2</v>
      </c>
      <c r="G58" s="10"/>
      <c r="H58" s="1"/>
      <c r="I58" s="10"/>
      <c r="J58" s="1"/>
      <c r="K58" s="10"/>
      <c r="L58" s="21" t="n">
        <f aca="false">ROUND(SUM(B58:K58)/6, 0)</f>
        <v>2</v>
      </c>
    </row>
    <row r="59" customFormat="false" ht="12.8" hidden="false" customHeight="false" outlineLevel="0" collapsed="false">
      <c r="A59" s="9" t="n">
        <v>474571</v>
      </c>
      <c r="B59" s="0" t="n">
        <v>1</v>
      </c>
      <c r="C59" s="10" t="n">
        <v>2</v>
      </c>
      <c r="D59" s="0" t="n">
        <v>1</v>
      </c>
      <c r="E59" s="10" t="n">
        <v>2</v>
      </c>
      <c r="F59" s="0" t="n">
        <v>2</v>
      </c>
      <c r="G59" s="10" t="n">
        <v>2</v>
      </c>
      <c r="H59" s="1" t="n">
        <v>2</v>
      </c>
      <c r="I59" s="10" t="n">
        <v>1</v>
      </c>
      <c r="J59" s="1"/>
      <c r="K59" s="10"/>
      <c r="L59" s="21" t="n">
        <f aca="false">ROUND(SUM(B59:K59)/6, 0)</f>
        <v>2</v>
      </c>
    </row>
    <row r="60" customFormat="false" ht="12.8" hidden="false" customHeight="false" outlineLevel="0" collapsed="false">
      <c r="A60" s="9" t="str">
        <f aca="false">"356152"</f>
        <v>356152</v>
      </c>
      <c r="B60" s="1" t="n">
        <v>2</v>
      </c>
      <c r="C60" s="10" t="n">
        <v>2</v>
      </c>
      <c r="D60" s="1" t="n">
        <v>1</v>
      </c>
      <c r="E60" s="10"/>
      <c r="F60" s="1" t="n">
        <v>1</v>
      </c>
      <c r="G60" s="10" t="n">
        <v>1</v>
      </c>
      <c r="H60" s="1"/>
      <c r="I60" s="10"/>
      <c r="J60" s="1" t="n">
        <v>2</v>
      </c>
      <c r="K60" s="10" t="n">
        <v>2</v>
      </c>
      <c r="L60" s="21" t="n">
        <f aca="false">ROUND(SUM(B60:K60)/6, 0)</f>
        <v>2</v>
      </c>
    </row>
    <row r="61" customFormat="false" ht="12.8" hidden="false" customHeight="false" outlineLevel="0" collapsed="false">
      <c r="A61" s="9" t="str">
        <f aca="false">"588373"</f>
        <v>588373</v>
      </c>
      <c r="B61" s="1" t="n">
        <v>2</v>
      </c>
      <c r="C61" s="10" t="n">
        <v>2</v>
      </c>
      <c r="D61" s="1"/>
      <c r="E61" s="10" t="n">
        <v>1</v>
      </c>
      <c r="F61" s="1" t="n">
        <v>2</v>
      </c>
      <c r="G61" s="10" t="n">
        <v>1</v>
      </c>
      <c r="H61" s="1" t="n">
        <v>2</v>
      </c>
      <c r="I61" s="10" t="n">
        <v>2</v>
      </c>
      <c r="J61" s="1" t="n">
        <v>2</v>
      </c>
      <c r="K61" s="10" t="n">
        <v>1</v>
      </c>
      <c r="L61" s="21" t="n">
        <f aca="false">ROUND(SUM(B61:K61)/6, 0)</f>
        <v>3</v>
      </c>
    </row>
    <row r="62" customFormat="false" ht="12.8" hidden="false" customHeight="false" outlineLevel="0" collapsed="false">
      <c r="A62" s="12" t="n">
        <v>430780</v>
      </c>
      <c r="B62" s="26" t="n">
        <v>1</v>
      </c>
      <c r="C62" s="27" t="n">
        <v>2</v>
      </c>
      <c r="D62" s="26" t="n">
        <v>2</v>
      </c>
      <c r="E62" s="27" t="n">
        <v>2</v>
      </c>
      <c r="F62" s="26" t="n">
        <v>2</v>
      </c>
      <c r="G62" s="27" t="n">
        <v>2</v>
      </c>
      <c r="H62" s="26" t="n">
        <v>2</v>
      </c>
      <c r="I62" s="27" t="n">
        <v>2</v>
      </c>
      <c r="J62" s="26" t="n">
        <v>2</v>
      </c>
      <c r="K62" s="27" t="n">
        <v>2</v>
      </c>
      <c r="L62" s="21" t="n">
        <f aca="false">ROUND(SUM(B62:K62)/6, 0)</f>
        <v>3</v>
      </c>
    </row>
    <row r="63" customFormat="false" ht="12.8" hidden="false" customHeight="false" outlineLevel="0" collapsed="false">
      <c r="A63" s="9" t="str">
        <f aca="false">"477507"</f>
        <v>477507</v>
      </c>
      <c r="B63" s="1" t="n">
        <v>2</v>
      </c>
      <c r="C63" s="10" t="n">
        <v>2</v>
      </c>
      <c r="D63" s="1" t="n">
        <v>1</v>
      </c>
      <c r="E63" s="10" t="n">
        <v>1</v>
      </c>
      <c r="F63" s="1" t="n">
        <v>1</v>
      </c>
      <c r="G63" s="10" t="n">
        <v>2</v>
      </c>
      <c r="H63" s="1" t="n">
        <v>2</v>
      </c>
      <c r="I63" s="10" t="n">
        <v>2</v>
      </c>
      <c r="J63" s="1" t="n">
        <v>2</v>
      </c>
      <c r="K63" s="10" t="n">
        <v>2</v>
      </c>
      <c r="L63" s="21" t="n">
        <f aca="false">ROUND(SUM(B63:K63)/6, 0)</f>
        <v>3</v>
      </c>
    </row>
    <row r="64" customFormat="false" ht="12.8" hidden="false" customHeight="false" outlineLevel="0" collapsed="false">
      <c r="A64" s="9" t="str">
        <f aca="false">"480248"</f>
        <v>480248</v>
      </c>
      <c r="B64" s="0" t="n">
        <v>2</v>
      </c>
      <c r="C64" s="10" t="n">
        <v>2</v>
      </c>
      <c r="D64" s="0" t="n">
        <v>2</v>
      </c>
      <c r="E64" s="10" t="n">
        <v>2</v>
      </c>
      <c r="F64" s="0" t="n">
        <v>2</v>
      </c>
      <c r="G64" s="10" t="n">
        <v>2</v>
      </c>
      <c r="H64" s="1" t="n">
        <v>2</v>
      </c>
      <c r="I64" s="10" t="n">
        <v>2</v>
      </c>
      <c r="J64" s="1"/>
      <c r="K64" s="10"/>
      <c r="L64" s="21" t="n">
        <f aca="false">ROUND(SUM(B64:K64)/6, 0)</f>
        <v>3</v>
      </c>
    </row>
    <row r="65" customFormat="false" ht="12.8" hidden="false" customHeight="false" outlineLevel="0" collapsed="false">
      <c r="A65" s="12" t="n">
        <v>430803</v>
      </c>
      <c r="B65" s="26" t="n">
        <v>2</v>
      </c>
      <c r="C65" s="27" t="n">
        <v>2</v>
      </c>
      <c r="D65" s="26" t="n">
        <v>1</v>
      </c>
      <c r="E65" s="27" t="n">
        <v>2</v>
      </c>
      <c r="F65" s="26" t="n">
        <v>2</v>
      </c>
      <c r="G65" s="27" t="n">
        <v>2</v>
      </c>
      <c r="H65" s="26" t="n">
        <v>2</v>
      </c>
      <c r="I65" s="27" t="n">
        <v>2</v>
      </c>
      <c r="J65" s="26" t="n">
        <v>2</v>
      </c>
      <c r="K65" s="27" t="n">
        <v>2</v>
      </c>
      <c r="L65" s="21" t="n">
        <f aca="false">ROUND(SUM(B65:K65)/6, 0)</f>
        <v>3</v>
      </c>
    </row>
    <row r="66" customFormat="false" ht="12.8" hidden="false" customHeight="false" outlineLevel="0" collapsed="false">
      <c r="A66" s="9" t="str">
        <f aca="false">"544375"</f>
        <v>544375</v>
      </c>
      <c r="B66" s="1" t="n">
        <v>2</v>
      </c>
      <c r="C66" s="10" t="n">
        <v>2</v>
      </c>
      <c r="D66" s="1" t="n">
        <v>2</v>
      </c>
      <c r="E66" s="10" t="n">
        <v>2</v>
      </c>
      <c r="F66" s="1" t="n">
        <v>2</v>
      </c>
      <c r="G66" s="10" t="n">
        <v>2</v>
      </c>
      <c r="H66" s="1" t="n">
        <v>2</v>
      </c>
      <c r="I66" s="10" t="n">
        <v>2</v>
      </c>
      <c r="J66" s="1" t="n">
        <v>2</v>
      </c>
      <c r="K66" s="10"/>
      <c r="L66" s="21" t="n">
        <f aca="false">ROUND(SUM(B66:K66)/6, 0)</f>
        <v>3</v>
      </c>
    </row>
    <row r="67" customFormat="false" ht="12.8" hidden="false" customHeight="false" outlineLevel="0" collapsed="false">
      <c r="A67" s="9" t="str">
        <f aca="false">"483546"</f>
        <v>483546</v>
      </c>
      <c r="B67" s="0" t="n">
        <v>2</v>
      </c>
      <c r="C67" s="10" t="n">
        <v>2</v>
      </c>
      <c r="E67" s="10"/>
      <c r="F67" s="0" t="n">
        <v>2</v>
      </c>
      <c r="G67" s="10" t="n">
        <v>2</v>
      </c>
      <c r="H67" s="1" t="n">
        <v>2</v>
      </c>
      <c r="I67" s="10" t="n">
        <v>1</v>
      </c>
      <c r="J67" s="1" t="n">
        <v>1</v>
      </c>
      <c r="K67" s="10"/>
      <c r="L67" s="21" t="n">
        <f aca="false">ROUND(SUM(B67:K67)/6, 0)</f>
        <v>2</v>
      </c>
    </row>
    <row r="68" customFormat="false" ht="12.8" hidden="false" customHeight="false" outlineLevel="0" collapsed="false">
      <c r="A68" s="9" t="str">
        <f aca="false">"426406"</f>
        <v>426406</v>
      </c>
      <c r="B68" s="0" t="n">
        <v>2</v>
      </c>
      <c r="C68" s="10" t="n">
        <v>2</v>
      </c>
      <c r="E68" s="10"/>
      <c r="G68" s="10"/>
      <c r="H68" s="1"/>
      <c r="I68" s="10"/>
      <c r="J68" s="1"/>
      <c r="K68" s="10" t="n">
        <v>2</v>
      </c>
      <c r="L68" s="21" t="n">
        <f aca="false">ROUND(SUM(B68:K68)/6, 0)</f>
        <v>1</v>
      </c>
    </row>
    <row r="69" customFormat="false" ht="12.8" hidden="false" customHeight="false" outlineLevel="0" collapsed="false">
      <c r="A69" s="9" t="str">
        <f aca="false">"426448"</f>
        <v>426448</v>
      </c>
      <c r="B69" s="1" t="n">
        <v>2</v>
      </c>
      <c r="C69" s="10" t="n">
        <v>2</v>
      </c>
      <c r="D69" s="1" t="n">
        <v>2</v>
      </c>
      <c r="E69" s="10" t="n">
        <v>2</v>
      </c>
      <c r="F69" s="1" t="n">
        <v>2</v>
      </c>
      <c r="G69" s="10" t="n">
        <v>2</v>
      </c>
      <c r="H69" s="1" t="n">
        <v>2</v>
      </c>
      <c r="I69" s="10" t="n">
        <v>2</v>
      </c>
      <c r="J69" s="1" t="n">
        <v>2</v>
      </c>
      <c r="K69" s="10" t="n">
        <v>2</v>
      </c>
      <c r="L69" s="21" t="n">
        <f aca="false">ROUND(SUM(B69:K69)/6, 0)</f>
        <v>3</v>
      </c>
    </row>
    <row r="70" customFormat="false" ht="12.8" hidden="false" customHeight="false" outlineLevel="0" collapsed="false">
      <c r="A70" s="9" t="str">
        <f aca="false">"536862"</f>
        <v>536862</v>
      </c>
      <c r="B70" s="1"/>
      <c r="C70" s="10"/>
      <c r="E70" s="10"/>
      <c r="G70" s="10" t="n">
        <v>2</v>
      </c>
      <c r="H70" s="1" t="n">
        <v>2</v>
      </c>
      <c r="I70" s="10" t="n">
        <v>2</v>
      </c>
      <c r="J70" s="1" t="n">
        <v>2</v>
      </c>
      <c r="K70" s="10" t="n">
        <v>1</v>
      </c>
      <c r="L70" s="21" t="n">
        <f aca="false">ROUND(SUM(B70:K70)/6, 0)</f>
        <v>2</v>
      </c>
    </row>
    <row r="71" customFormat="false" ht="12.8" hidden="false" customHeight="false" outlineLevel="0" collapsed="false">
      <c r="A71" s="9" t="str">
        <f aca="false">"526704"</f>
        <v>526704</v>
      </c>
      <c r="B71" s="0" t="n">
        <v>2</v>
      </c>
      <c r="C71" s="10" t="n">
        <v>2</v>
      </c>
      <c r="D71" s="0" t="n">
        <v>2</v>
      </c>
      <c r="E71" s="10" t="n">
        <v>2</v>
      </c>
      <c r="F71" s="0" t="n">
        <v>2</v>
      </c>
      <c r="G71" s="10" t="n">
        <v>2</v>
      </c>
      <c r="H71" s="1" t="n">
        <v>2</v>
      </c>
      <c r="I71" s="10" t="n">
        <v>2</v>
      </c>
      <c r="J71" s="1" t="n">
        <v>2</v>
      </c>
      <c r="K71" s="10"/>
      <c r="L71" s="21" t="n">
        <f aca="false">ROUND(SUM(B71:K71)/6, 0)</f>
        <v>3</v>
      </c>
    </row>
    <row r="72" customFormat="false" ht="12.8" hidden="false" customHeight="false" outlineLevel="0" collapsed="false">
      <c r="A72" s="9" t="str">
        <f aca="false">"474801"</f>
        <v>474801</v>
      </c>
      <c r="B72" s="1" t="n">
        <v>2</v>
      </c>
      <c r="C72" s="10" t="n">
        <v>2</v>
      </c>
      <c r="D72" s="1"/>
      <c r="E72" s="10" t="n">
        <v>2</v>
      </c>
      <c r="F72" s="1" t="n">
        <v>2</v>
      </c>
      <c r="G72" s="10" t="n">
        <v>2</v>
      </c>
      <c r="H72" s="1" t="n">
        <v>2</v>
      </c>
      <c r="I72" s="10" t="n">
        <v>2</v>
      </c>
      <c r="J72" s="1" t="n">
        <v>2</v>
      </c>
      <c r="K72" s="10"/>
      <c r="L72" s="21" t="n">
        <f aca="false">ROUND(SUM(B72:K72)/6, 0)</f>
        <v>3</v>
      </c>
    </row>
    <row r="73" customFormat="false" ht="12.8" hidden="false" customHeight="false" outlineLevel="0" collapsed="false">
      <c r="A73" s="9" t="str">
        <f aca="false">"704526"</f>
        <v>704526</v>
      </c>
      <c r="B73" s="0" t="n">
        <v>1</v>
      </c>
      <c r="C73" s="10" t="n">
        <v>2</v>
      </c>
      <c r="D73" s="0" t="n">
        <v>2</v>
      </c>
      <c r="E73" s="10" t="n">
        <v>2</v>
      </c>
      <c r="F73" s="1" t="n">
        <v>2</v>
      </c>
      <c r="G73" s="10" t="n">
        <v>2</v>
      </c>
      <c r="H73" s="1" t="n">
        <v>2</v>
      </c>
      <c r="I73" s="10" t="n">
        <v>2</v>
      </c>
      <c r="J73" s="1" t="n">
        <v>2</v>
      </c>
      <c r="K73" s="10" t="n">
        <v>2</v>
      </c>
      <c r="L73" s="21" t="n">
        <f aca="false">ROUND(SUM(B73:K73)/6, 0)</f>
        <v>3</v>
      </c>
    </row>
    <row r="74" customFormat="false" ht="12.8" hidden="false" customHeight="false" outlineLevel="0" collapsed="false">
      <c r="A74" s="9" t="str">
        <f aca="false">"362256"</f>
        <v>362256</v>
      </c>
      <c r="C74" s="10"/>
      <c r="E74" s="10"/>
      <c r="G74" s="10"/>
      <c r="H74" s="1"/>
      <c r="I74" s="10"/>
      <c r="J74" s="1"/>
      <c r="K74" s="10"/>
      <c r="L74" s="21" t="n">
        <f aca="false">ROUND(SUM(B74:K74)/6, 0)</f>
        <v>0</v>
      </c>
    </row>
    <row r="75" customFormat="false" ht="12.8" hidden="false" customHeight="false" outlineLevel="0" collapsed="false">
      <c r="A75" s="9" t="str">
        <f aca="false">"533263"</f>
        <v>533263</v>
      </c>
      <c r="C75" s="10"/>
      <c r="E75" s="10"/>
      <c r="G75" s="10"/>
      <c r="H75" s="1"/>
      <c r="I75" s="10"/>
      <c r="J75" s="1"/>
      <c r="K75" s="10"/>
      <c r="L75" s="21" t="n">
        <f aca="false">ROUND(SUM(B75:K75)/6, 0)</f>
        <v>0</v>
      </c>
    </row>
    <row r="76" customFormat="false" ht="12.8" hidden="false" customHeight="false" outlineLevel="0" collapsed="false">
      <c r="A76" s="12" t="n">
        <v>593465</v>
      </c>
      <c r="B76" s="26"/>
      <c r="C76" s="27" t="n">
        <v>2</v>
      </c>
      <c r="D76" s="26" t="n">
        <v>2</v>
      </c>
      <c r="E76" s="27" t="n">
        <v>2</v>
      </c>
      <c r="F76" s="26" t="n">
        <v>2</v>
      </c>
      <c r="G76" s="27" t="n">
        <v>2</v>
      </c>
      <c r="H76" s="26" t="n">
        <v>2</v>
      </c>
      <c r="I76" s="27" t="n">
        <v>2</v>
      </c>
      <c r="J76" s="26" t="n">
        <v>2</v>
      </c>
      <c r="K76" s="27" t="n">
        <v>2</v>
      </c>
      <c r="L76" s="21" t="n">
        <f aca="false">ROUND(SUM(B76:K76)/6, 0)</f>
        <v>3</v>
      </c>
    </row>
    <row r="77" customFormat="false" ht="12.8" hidden="false" customHeight="false" outlineLevel="0" collapsed="false">
      <c r="A77" s="12" t="n">
        <v>480329</v>
      </c>
      <c r="B77" s="26"/>
      <c r="C77" s="27"/>
      <c r="D77" s="26"/>
      <c r="E77" s="27"/>
      <c r="F77" s="26"/>
      <c r="G77" s="27"/>
      <c r="H77" s="26"/>
      <c r="I77" s="27"/>
      <c r="J77" s="26"/>
      <c r="K77" s="27"/>
      <c r="L77" s="21" t="n">
        <f aca="false">ROUND(SUM(B77:K77)/6, 0)</f>
        <v>0</v>
      </c>
    </row>
    <row r="78" customFormat="false" ht="12.8" hidden="false" customHeight="false" outlineLevel="0" collapsed="false">
      <c r="A78" s="9" t="str">
        <f aca="false">"480358"</f>
        <v>480358</v>
      </c>
      <c r="B78" s="1" t="n">
        <v>2</v>
      </c>
      <c r="C78" s="10" t="n">
        <v>2</v>
      </c>
      <c r="D78" s="0" t="n">
        <v>1</v>
      </c>
      <c r="E78" s="10" t="n">
        <v>1</v>
      </c>
      <c r="F78" s="1" t="n">
        <v>1</v>
      </c>
      <c r="G78" s="10"/>
      <c r="H78" s="1"/>
      <c r="I78" s="10"/>
      <c r="J78" s="1" t="n">
        <v>2</v>
      </c>
      <c r="K78" s="10" t="n">
        <v>2</v>
      </c>
      <c r="L78" s="21" t="n">
        <f aca="false">ROUND(SUM(B78:K78)/6, 0)</f>
        <v>2</v>
      </c>
    </row>
    <row r="79" customFormat="false" ht="12.8" hidden="false" customHeight="false" outlineLevel="0" collapsed="false">
      <c r="A79" s="9" t="str">
        <f aca="false">"529879"</f>
        <v>529879</v>
      </c>
      <c r="B79" s="1" t="n">
        <v>2</v>
      </c>
      <c r="C79" s="10" t="n">
        <v>2</v>
      </c>
      <c r="D79" s="1" t="n">
        <v>1</v>
      </c>
      <c r="E79" s="10" t="n">
        <v>1</v>
      </c>
      <c r="F79" s="1" t="n">
        <v>2</v>
      </c>
      <c r="G79" s="10" t="n">
        <v>2</v>
      </c>
      <c r="H79" s="1" t="n">
        <v>2</v>
      </c>
      <c r="I79" s="10" t="n">
        <v>2</v>
      </c>
      <c r="J79" s="1" t="n">
        <v>2</v>
      </c>
      <c r="K79" s="10" t="n">
        <v>2</v>
      </c>
      <c r="L79" s="21" t="n">
        <f aca="false">ROUND(SUM(B79:K79)/6, 0)</f>
        <v>3</v>
      </c>
    </row>
    <row r="80" customFormat="false" ht="12.8" hidden="false" customHeight="false" outlineLevel="0" collapsed="false">
      <c r="A80" s="9" t="str">
        <f aca="false">"480374"</f>
        <v>480374</v>
      </c>
      <c r="B80" s="0" t="n">
        <v>2</v>
      </c>
      <c r="C80" s="10"/>
      <c r="D80" s="0" t="n">
        <v>1</v>
      </c>
      <c r="E80" s="10"/>
      <c r="G80" s="10"/>
      <c r="H80" s="1"/>
      <c r="I80" s="10"/>
      <c r="J80" s="1"/>
      <c r="K80" s="10"/>
      <c r="L80" s="21" t="n">
        <f aca="false">ROUND(SUM(B80:K80)/6, 0)</f>
        <v>1</v>
      </c>
    </row>
    <row r="81" customFormat="false" ht="12.8" hidden="false" customHeight="false" outlineLevel="0" collapsed="false">
      <c r="A81" s="9" t="str">
        <f aca="false">"648569"</f>
        <v>648569</v>
      </c>
      <c r="C81" s="10" t="n">
        <v>2</v>
      </c>
      <c r="E81" s="10"/>
      <c r="F81" s="0" t="n">
        <v>2</v>
      </c>
      <c r="G81" s="10"/>
      <c r="H81" s="1"/>
      <c r="I81" s="10"/>
      <c r="J81" s="1"/>
      <c r="K81" s="10" t="n">
        <v>1</v>
      </c>
      <c r="L81" s="21" t="n">
        <f aca="false">ROUND(SUM(B81:K81)/6, 0)</f>
        <v>1</v>
      </c>
    </row>
    <row r="82" customFormat="false" ht="12.8" hidden="false" customHeight="false" outlineLevel="0" collapsed="false">
      <c r="A82" s="9" t="str">
        <f aca="false">"362379"</f>
        <v>362379</v>
      </c>
      <c r="B82" s="0" t="n">
        <v>1</v>
      </c>
      <c r="C82" s="10"/>
      <c r="E82" s="10"/>
      <c r="G82" s="10"/>
      <c r="H82" s="1"/>
      <c r="I82" s="10"/>
      <c r="J82" s="1"/>
      <c r="K82" s="10"/>
      <c r="L82" s="21" t="n">
        <f aca="false">ROUND(SUM(B82:K82)/6, 0)</f>
        <v>0</v>
      </c>
    </row>
    <row r="83" customFormat="false" ht="12.8" hidden="false" customHeight="false" outlineLevel="0" collapsed="false">
      <c r="A83" s="9" t="str">
        <f aca="false">"526966"</f>
        <v>526966</v>
      </c>
      <c r="B83" s="1" t="n">
        <v>2</v>
      </c>
      <c r="C83" s="10" t="n">
        <v>2</v>
      </c>
      <c r="D83" s="1" t="n">
        <v>1</v>
      </c>
      <c r="E83" s="10" t="n">
        <v>1</v>
      </c>
      <c r="F83" s="1" t="n">
        <v>2</v>
      </c>
      <c r="G83" s="10" t="n">
        <v>1</v>
      </c>
      <c r="H83" s="1" t="n">
        <v>2</v>
      </c>
      <c r="I83" s="10" t="n">
        <v>2</v>
      </c>
      <c r="J83" s="1"/>
      <c r="K83" s="10"/>
      <c r="L83" s="21" t="n">
        <f aca="false">ROUND(SUM(B83:K83)/6, 0)</f>
        <v>2</v>
      </c>
    </row>
    <row r="84" customFormat="false" ht="12.8" hidden="false" customHeight="false" outlineLevel="0" collapsed="false">
      <c r="A84" s="9" t="str">
        <f aca="false">"83873J"</f>
        <v>83873J</v>
      </c>
      <c r="C84" s="10"/>
      <c r="E84" s="10"/>
      <c r="G84" s="10"/>
      <c r="H84" s="1"/>
      <c r="I84" s="10"/>
      <c r="J84" s="1"/>
      <c r="K84" s="10"/>
      <c r="L84" s="21" t="n">
        <f aca="false">ROUND(SUM(B84:K84)/6, 0)</f>
        <v>0</v>
      </c>
    </row>
    <row r="85" customFormat="false" ht="12.8" hidden="false" customHeight="false" outlineLevel="0" collapsed="false">
      <c r="A85" s="9" t="str">
        <f aca="false">"288877"</f>
        <v>288877</v>
      </c>
      <c r="C85" s="10"/>
      <c r="E85" s="10"/>
      <c r="G85" s="10"/>
      <c r="H85" s="1"/>
      <c r="I85" s="10"/>
      <c r="J85" s="1"/>
      <c r="K85" s="10"/>
      <c r="L85" s="21" t="n">
        <f aca="false">ROUND(SUM(B85:K85)/6, 0)</f>
        <v>0</v>
      </c>
    </row>
    <row r="86" customFormat="false" ht="12.8" hidden="false" customHeight="false" outlineLevel="0" collapsed="false">
      <c r="A86" s="9" t="str">
        <f aca="false">"474979"</f>
        <v>474979</v>
      </c>
      <c r="B86" s="0" t="n">
        <v>2</v>
      </c>
      <c r="C86" s="10" t="n">
        <v>2</v>
      </c>
      <c r="D86" s="0" t="n">
        <v>1</v>
      </c>
      <c r="E86" s="10" t="n">
        <v>1</v>
      </c>
      <c r="F86" s="0" t="n">
        <v>2</v>
      </c>
      <c r="G86" s="10" t="n">
        <v>2</v>
      </c>
      <c r="H86" s="1" t="n">
        <v>2</v>
      </c>
      <c r="I86" s="10" t="n">
        <v>2</v>
      </c>
      <c r="J86" s="1"/>
      <c r="K86" s="10" t="n">
        <v>2</v>
      </c>
      <c r="L86" s="21" t="n">
        <f aca="false">ROUND(SUM(B86:K86)/6, 0)</f>
        <v>3</v>
      </c>
    </row>
    <row r="87" customFormat="false" ht="12.8" hidden="false" customHeight="false" outlineLevel="0" collapsed="false">
      <c r="A87" s="9" t="str">
        <f aca="false">"431116"</f>
        <v>431116</v>
      </c>
      <c r="B87" s="0" t="n">
        <v>2</v>
      </c>
      <c r="C87" s="10" t="n">
        <v>2</v>
      </c>
      <c r="E87" s="10"/>
      <c r="G87" s="10"/>
      <c r="H87" s="1" t="n">
        <v>2</v>
      </c>
      <c r="I87" s="10"/>
      <c r="J87" s="1" t="n">
        <v>2</v>
      </c>
      <c r="K87" s="10" t="n">
        <v>2</v>
      </c>
      <c r="L87" s="21" t="n">
        <f aca="false">ROUND(SUM(B87:K87)/6, 0)</f>
        <v>2</v>
      </c>
    </row>
    <row r="88" customFormat="false" ht="12.8" hidden="false" customHeight="false" outlineLevel="0" collapsed="false">
      <c r="A88" s="9" t="str">
        <f aca="false">"56327N"</f>
        <v>56327N</v>
      </c>
      <c r="B88" s="1" t="n">
        <v>2</v>
      </c>
      <c r="C88" s="10" t="n">
        <v>2</v>
      </c>
      <c r="D88" s="1" t="n">
        <v>2</v>
      </c>
      <c r="E88" s="10" t="n">
        <v>2</v>
      </c>
      <c r="F88" s="1" t="n">
        <v>2</v>
      </c>
      <c r="G88" s="10" t="n">
        <v>2</v>
      </c>
      <c r="H88" s="1" t="n">
        <v>2</v>
      </c>
      <c r="I88" s="10" t="n">
        <v>2</v>
      </c>
      <c r="J88" s="1" t="n">
        <v>2</v>
      </c>
      <c r="K88" s="10" t="n">
        <v>2</v>
      </c>
      <c r="L88" s="21" t="n">
        <f aca="false">ROUND(SUM(B88:K88)/6, 0)</f>
        <v>3</v>
      </c>
    </row>
    <row r="89" customFormat="false" ht="12.8" hidden="false" customHeight="false" outlineLevel="0" collapsed="false">
      <c r="A89" s="9" t="str">
        <f aca="false">"662480"</f>
        <v>662480</v>
      </c>
      <c r="C89" s="10"/>
      <c r="E89" s="10"/>
      <c r="G89" s="10"/>
      <c r="H89" s="1"/>
      <c r="I89" s="10"/>
      <c r="J89" s="1"/>
      <c r="K89" s="10"/>
      <c r="L89" s="21" t="n">
        <f aca="false">ROUND(SUM(B89:K89)/6, 0)</f>
        <v>0</v>
      </c>
    </row>
    <row r="90" customFormat="false" ht="12.8" hidden="false" customHeight="false" outlineLevel="0" collapsed="false">
      <c r="A90" s="9" t="str">
        <f aca="false">"593818"</f>
        <v>593818</v>
      </c>
      <c r="B90" s="1"/>
      <c r="C90" s="10"/>
      <c r="E90" s="10" t="n">
        <v>1</v>
      </c>
      <c r="F90" s="1" t="n">
        <v>2</v>
      </c>
      <c r="G90" s="10" t="n">
        <v>1</v>
      </c>
      <c r="H90" s="1" t="n">
        <v>2</v>
      </c>
      <c r="I90" s="10" t="n">
        <v>2</v>
      </c>
      <c r="J90" s="1"/>
      <c r="K90" s="10"/>
      <c r="L90" s="21" t="n">
        <f aca="false">ROUND(SUM(B90:K90)/6, 0)</f>
        <v>1</v>
      </c>
    </row>
    <row r="91" customFormat="false" ht="12.8" hidden="false" customHeight="false" outlineLevel="0" collapsed="false">
      <c r="A91" s="9" t="str">
        <f aca="false">"480675"</f>
        <v>480675</v>
      </c>
      <c r="B91" s="1" t="n">
        <v>2</v>
      </c>
      <c r="C91" s="10" t="n">
        <v>2</v>
      </c>
      <c r="D91" s="1" t="n">
        <v>1</v>
      </c>
      <c r="E91" s="10" t="n">
        <v>2</v>
      </c>
      <c r="F91" s="0" t="n">
        <v>1</v>
      </c>
      <c r="G91" s="10" t="n">
        <v>2</v>
      </c>
      <c r="H91" s="1" t="n">
        <v>2</v>
      </c>
      <c r="I91" s="10" t="n">
        <v>2</v>
      </c>
      <c r="J91" s="1" t="n">
        <v>2</v>
      </c>
      <c r="K91" s="10" t="n">
        <v>2</v>
      </c>
      <c r="L91" s="21" t="n">
        <f aca="false">ROUND(SUM(B91:K91)/6, 0)</f>
        <v>3</v>
      </c>
    </row>
    <row r="92" customFormat="false" ht="12.8" hidden="false" customHeight="false" outlineLevel="0" collapsed="false">
      <c r="A92" s="9" t="str">
        <f aca="false">"62899L"</f>
        <v>62899L</v>
      </c>
      <c r="B92" s="1" t="n">
        <v>2</v>
      </c>
      <c r="C92" s="10" t="n">
        <v>2</v>
      </c>
      <c r="D92" s="1"/>
      <c r="E92" s="10" t="n">
        <v>2</v>
      </c>
      <c r="F92" s="0" t="n">
        <v>2</v>
      </c>
      <c r="G92" s="10"/>
      <c r="H92" s="1"/>
      <c r="I92" s="10"/>
      <c r="J92" s="1"/>
      <c r="K92" s="10"/>
      <c r="L92" s="21" t="n">
        <f aca="false">ROUND(SUM(B92:K92)/6, 0)</f>
        <v>1</v>
      </c>
    </row>
    <row r="93" customFormat="false" ht="12.8" hidden="false" customHeight="false" outlineLevel="0" collapsed="false">
      <c r="A93" s="9" t="str">
        <f aca="false">"483944"</f>
        <v>483944</v>
      </c>
      <c r="C93" s="10"/>
      <c r="E93" s="10"/>
      <c r="G93" s="10"/>
      <c r="H93" s="1"/>
      <c r="I93" s="10"/>
      <c r="J93" s="1"/>
      <c r="K93" s="10"/>
      <c r="L93" s="21" t="n">
        <f aca="false">ROUND(SUM(B93:K93)/6, 0)</f>
        <v>0</v>
      </c>
    </row>
    <row r="94" customFormat="false" ht="12.8" hidden="false" customHeight="false" outlineLevel="0" collapsed="false">
      <c r="A94" s="9" t="str">
        <f aca="false">"384865"</f>
        <v>384865</v>
      </c>
      <c r="B94" s="1" t="n">
        <v>2</v>
      </c>
      <c r="C94" s="10" t="n">
        <v>2</v>
      </c>
      <c r="D94" s="1" t="n">
        <v>1</v>
      </c>
      <c r="E94" s="10"/>
      <c r="G94" s="10"/>
      <c r="H94" s="1"/>
      <c r="I94" s="10"/>
      <c r="J94" s="1"/>
      <c r="K94" s="10"/>
      <c r="L94" s="21" t="n">
        <f aca="false">ROUND(SUM(B94:K94)/6, 0)</f>
        <v>1</v>
      </c>
    </row>
    <row r="95" customFormat="false" ht="12.8" hidden="false" customHeight="false" outlineLevel="0" collapsed="false">
      <c r="A95" s="12" t="n">
        <v>426985</v>
      </c>
      <c r="B95" s="26"/>
      <c r="C95" s="27"/>
      <c r="D95" s="26"/>
      <c r="E95" s="27"/>
      <c r="F95" s="26"/>
      <c r="G95" s="27"/>
      <c r="H95" s="26"/>
      <c r="I95" s="27"/>
      <c r="J95" s="26"/>
      <c r="K95" s="27"/>
      <c r="L95" s="21" t="n">
        <f aca="false">ROUND(SUM(B95:K95)/6, 0)</f>
        <v>0</v>
      </c>
    </row>
    <row r="96" customFormat="false" ht="12.8" hidden="false" customHeight="false" outlineLevel="0" collapsed="false">
      <c r="A96" s="9" t="str">
        <f aca="false">"527541"</f>
        <v>527541</v>
      </c>
      <c r="B96" s="0" t="n">
        <v>2</v>
      </c>
      <c r="C96" s="10" t="n">
        <v>2</v>
      </c>
      <c r="D96" s="0" t="n">
        <v>2</v>
      </c>
      <c r="E96" s="10" t="n">
        <v>2</v>
      </c>
      <c r="F96" s="0" t="n">
        <v>1</v>
      </c>
      <c r="G96" s="10" t="n">
        <v>1</v>
      </c>
      <c r="H96" s="1" t="n">
        <v>2</v>
      </c>
      <c r="I96" s="10" t="n">
        <v>1</v>
      </c>
      <c r="J96" s="1" t="n">
        <v>2</v>
      </c>
      <c r="K96" s="10" t="n">
        <v>2</v>
      </c>
      <c r="L96" s="21" t="n">
        <f aca="false">ROUND(SUM(B96:K96)/6, 0)</f>
        <v>3</v>
      </c>
    </row>
    <row r="97" customFormat="false" ht="12.8" hidden="false" customHeight="false" outlineLevel="0" collapsed="false">
      <c r="A97" s="9" t="str">
        <f aca="false">"451989"</f>
        <v>451989</v>
      </c>
      <c r="C97" s="10"/>
      <c r="E97" s="10"/>
      <c r="G97" s="10"/>
      <c r="H97" s="1"/>
      <c r="I97" s="10"/>
      <c r="J97" s="1"/>
      <c r="K97" s="10"/>
      <c r="L97" s="21" t="n">
        <f aca="false">ROUND(SUM(B97:K97)/6, 0)</f>
        <v>0</v>
      </c>
    </row>
    <row r="98" customFormat="false" ht="12.8" hidden="false" customHeight="false" outlineLevel="0" collapsed="false">
      <c r="A98" s="9" t="str">
        <f aca="false">"351694"</f>
        <v>351694</v>
      </c>
      <c r="C98" s="10"/>
      <c r="E98" s="10"/>
      <c r="G98" s="10"/>
      <c r="H98" s="1"/>
      <c r="I98" s="10"/>
      <c r="J98" s="1"/>
      <c r="K98" s="10"/>
      <c r="L98" s="21" t="n">
        <f aca="false">ROUND(SUM(B98:K98)/6, 0)</f>
        <v>0</v>
      </c>
    </row>
    <row r="99" customFormat="false" ht="12.8" hidden="false" customHeight="false" outlineLevel="0" collapsed="false">
      <c r="A99" s="9" t="str">
        <f aca="false">"724580"</f>
        <v>724580</v>
      </c>
      <c r="C99" s="10"/>
      <c r="E99" s="10"/>
      <c r="G99" s="10"/>
      <c r="H99" s="1"/>
      <c r="I99" s="10"/>
      <c r="J99" s="1"/>
      <c r="K99" s="10"/>
      <c r="L99" s="21" t="n">
        <f aca="false">ROUND(SUM(B99:K99)/6, 0)</f>
        <v>0</v>
      </c>
    </row>
    <row r="100" customFormat="false" ht="12.8" hidden="false" customHeight="false" outlineLevel="0" collapsed="false">
      <c r="A100" s="9" t="str">
        <f aca="false">"556347"</f>
        <v>556347</v>
      </c>
      <c r="C100" s="10"/>
      <c r="E100" s="10"/>
      <c r="G100" s="10"/>
      <c r="H100" s="1"/>
      <c r="I100" s="10"/>
      <c r="J100" s="1"/>
      <c r="K100" s="10"/>
      <c r="L100" s="21" t="n">
        <f aca="false">ROUND(SUM(B100:K100)/6, 0)</f>
        <v>0</v>
      </c>
    </row>
    <row r="101" customFormat="false" ht="12.8" hidden="false" customHeight="false" outlineLevel="0" collapsed="false">
      <c r="A101" s="9" t="str">
        <f aca="false">"427230"</f>
        <v>427230</v>
      </c>
      <c r="B101" s="0" t="n">
        <v>2</v>
      </c>
      <c r="C101" s="10" t="n">
        <v>2</v>
      </c>
      <c r="D101" s="1" t="n">
        <v>2</v>
      </c>
      <c r="E101" s="10"/>
      <c r="F101" s="1" t="n">
        <v>2</v>
      </c>
      <c r="G101" s="10"/>
      <c r="H101" s="1" t="n">
        <v>2</v>
      </c>
      <c r="I101" s="10" t="n">
        <v>2</v>
      </c>
      <c r="J101" s="1" t="n">
        <v>2</v>
      </c>
      <c r="K101" s="10" t="n">
        <v>2</v>
      </c>
      <c r="L101" s="21" t="n">
        <f aca="false">ROUND(SUM(B101:K101)/6, 0)</f>
        <v>3</v>
      </c>
    </row>
    <row r="102" customFormat="false" ht="12.8" hidden="false" customHeight="false" outlineLevel="0" collapsed="false">
      <c r="A102" s="9" t="str">
        <f aca="false">"527651"</f>
        <v>527651</v>
      </c>
      <c r="B102" s="0" t="n">
        <v>2</v>
      </c>
      <c r="C102" s="10" t="n">
        <v>2</v>
      </c>
      <c r="D102" s="0" t="n">
        <v>2</v>
      </c>
      <c r="E102" s="10" t="n">
        <v>2</v>
      </c>
      <c r="F102" s="0" t="n">
        <v>1</v>
      </c>
      <c r="G102" s="10" t="n">
        <v>2</v>
      </c>
      <c r="H102" s="1" t="n">
        <v>2</v>
      </c>
      <c r="I102" s="10" t="n">
        <v>2</v>
      </c>
      <c r="J102" s="1" t="n">
        <v>2</v>
      </c>
      <c r="K102" s="10" t="n">
        <v>2</v>
      </c>
      <c r="L102" s="21" t="n">
        <f aca="false">ROUND(SUM(B102:K102)/6, 0)</f>
        <v>3</v>
      </c>
    </row>
    <row r="103" customFormat="false" ht="12.8" hidden="false" customHeight="false" outlineLevel="0" collapsed="false">
      <c r="A103" s="9" t="str">
        <f aca="false">"481027"</f>
        <v>481027</v>
      </c>
      <c r="B103" s="0" t="n">
        <v>2</v>
      </c>
      <c r="C103" s="10" t="n">
        <v>2</v>
      </c>
      <c r="D103" s="0" t="n">
        <v>1</v>
      </c>
      <c r="E103" s="10" t="n">
        <v>1</v>
      </c>
      <c r="F103" s="0" t="n">
        <v>1</v>
      </c>
      <c r="G103" s="10" t="n">
        <v>1</v>
      </c>
      <c r="H103" s="1" t="n">
        <v>1</v>
      </c>
      <c r="I103" s="10" t="n">
        <v>1</v>
      </c>
      <c r="J103" s="1" t="n">
        <v>2</v>
      </c>
      <c r="K103" s="10" t="n">
        <v>2</v>
      </c>
      <c r="L103" s="21" t="n">
        <f aca="false">ROUND(SUM(B103:K103)/6, 0)</f>
        <v>2</v>
      </c>
    </row>
    <row r="104" customFormat="false" ht="12.8" hidden="false" customHeight="false" outlineLevel="0" collapsed="false">
      <c r="A104" s="9" t="str">
        <f aca="false">"k91540"</f>
        <v>k91540</v>
      </c>
      <c r="B104" s="0" t="n">
        <v>2</v>
      </c>
      <c r="C104" s="10" t="n">
        <v>2</v>
      </c>
      <c r="D104" s="0" t="n">
        <v>2</v>
      </c>
      <c r="E104" s="10" t="n">
        <v>2</v>
      </c>
      <c r="F104" s="0" t="n">
        <v>2</v>
      </c>
      <c r="G104" s="10" t="n">
        <v>2</v>
      </c>
      <c r="H104" s="1" t="n">
        <v>2</v>
      </c>
      <c r="I104" s="10" t="n">
        <v>2</v>
      </c>
      <c r="J104" s="1" t="n">
        <v>2</v>
      </c>
      <c r="K104" s="10" t="n">
        <v>2</v>
      </c>
      <c r="L104" s="21" t="n">
        <f aca="false">ROUND(SUM(B104:K104)/6, 0)</f>
        <v>3</v>
      </c>
    </row>
    <row r="105" customFormat="false" ht="12.8" hidden="false" customHeight="false" outlineLevel="0" collapsed="false">
      <c r="A105" s="9" t="str">
        <f aca="false">"527693"</f>
        <v>527693</v>
      </c>
      <c r="B105" s="0" t="n">
        <v>2</v>
      </c>
      <c r="C105" s="10" t="n">
        <v>2</v>
      </c>
      <c r="D105" s="0" t="n">
        <v>1</v>
      </c>
      <c r="E105" s="10" t="n">
        <v>2</v>
      </c>
      <c r="F105" s="0" t="n">
        <v>1</v>
      </c>
      <c r="G105" s="10" t="n">
        <v>2</v>
      </c>
      <c r="H105" s="1" t="n">
        <v>2</v>
      </c>
      <c r="I105" s="10" t="n">
        <v>2</v>
      </c>
      <c r="J105" s="1" t="n">
        <v>2</v>
      </c>
      <c r="K105" s="10" t="n">
        <v>2</v>
      </c>
      <c r="L105" s="21" t="n">
        <f aca="false">ROUND(SUM(B105:K105)/6, 0)</f>
        <v>3</v>
      </c>
    </row>
    <row r="106" customFormat="false" ht="12.8" hidden="false" customHeight="false" outlineLevel="0" collapsed="false">
      <c r="A106" s="9" t="str">
        <f aca="false">"660424"</f>
        <v>660424</v>
      </c>
      <c r="B106" s="0" t="n">
        <v>2</v>
      </c>
      <c r="C106" s="10" t="n">
        <v>2</v>
      </c>
      <c r="D106" s="0" t="n">
        <v>1</v>
      </c>
      <c r="E106" s="10" t="n">
        <v>2</v>
      </c>
      <c r="F106" s="0" t="n">
        <v>1</v>
      </c>
      <c r="G106" s="10" t="n">
        <v>2</v>
      </c>
      <c r="H106" s="1" t="n">
        <v>2</v>
      </c>
      <c r="I106" s="10" t="n">
        <v>2</v>
      </c>
      <c r="J106" s="1" t="n">
        <v>2</v>
      </c>
      <c r="K106" s="10" t="n">
        <v>2</v>
      </c>
      <c r="L106" s="21" t="n">
        <f aca="false">ROUND(SUM(B106:K106)/6, 0)</f>
        <v>3</v>
      </c>
    </row>
    <row r="107" customFormat="false" ht="12.8" hidden="false" customHeight="false" outlineLevel="0" collapsed="false">
      <c r="A107" s="9" t="str">
        <f aca="false">"594503"</f>
        <v>594503</v>
      </c>
      <c r="B107" s="0" t="n">
        <v>1</v>
      </c>
      <c r="C107" s="10" t="n">
        <v>1</v>
      </c>
      <c r="E107" s="10"/>
      <c r="F107" s="0" t="n">
        <v>1</v>
      </c>
      <c r="G107" s="10"/>
      <c r="H107" s="1" t="n">
        <v>2</v>
      </c>
      <c r="I107" s="10"/>
      <c r="J107" s="1"/>
      <c r="K107" s="10"/>
      <c r="L107" s="21" t="n">
        <f aca="false">ROUND(SUM(B107:K107)/6, 0)</f>
        <v>1</v>
      </c>
    </row>
    <row r="108" customFormat="false" ht="12.8" hidden="false" customHeight="false" outlineLevel="0" collapsed="false">
      <c r="A108" s="9" t="str">
        <f aca="false">"527758"</f>
        <v>527758</v>
      </c>
      <c r="C108" s="10" t="n">
        <v>2</v>
      </c>
      <c r="D108" s="0" t="n">
        <v>1</v>
      </c>
      <c r="E108" s="10" t="n">
        <v>2</v>
      </c>
      <c r="F108" s="0" t="n">
        <v>1</v>
      </c>
      <c r="G108" s="10" t="n">
        <v>2</v>
      </c>
      <c r="H108" s="1" t="n">
        <v>2</v>
      </c>
      <c r="I108" s="10" t="n">
        <v>2</v>
      </c>
      <c r="J108" s="1" t="n">
        <v>2</v>
      </c>
      <c r="K108" s="10" t="n">
        <v>1</v>
      </c>
      <c r="L108" s="21" t="n">
        <f aca="false">ROUND(SUM(B108:K108)/6, 0)</f>
        <v>3</v>
      </c>
    </row>
    <row r="109" customFormat="false" ht="12.8" hidden="false" customHeight="false" outlineLevel="0" collapsed="false">
      <c r="A109" s="12" t="n">
        <v>481166</v>
      </c>
      <c r="B109" s="26" t="n">
        <v>2</v>
      </c>
      <c r="C109" s="27" t="n">
        <v>2</v>
      </c>
      <c r="D109" s="26" t="n">
        <v>2</v>
      </c>
      <c r="E109" s="27" t="n">
        <v>2</v>
      </c>
      <c r="F109" s="26" t="n">
        <v>2</v>
      </c>
      <c r="G109" s="27" t="n">
        <v>2</v>
      </c>
      <c r="H109" s="26" t="n">
        <v>2</v>
      </c>
      <c r="I109" s="27" t="n">
        <v>2</v>
      </c>
      <c r="J109" s="26" t="n">
        <v>2</v>
      </c>
      <c r="K109" s="27"/>
      <c r="L109" s="21" t="n">
        <f aca="false">ROUND(SUM(B109:K109)/6, 0)</f>
        <v>3</v>
      </c>
    </row>
    <row r="110" customFormat="false" ht="12.8" hidden="false" customHeight="false" outlineLevel="0" collapsed="false">
      <c r="A110" s="9" t="str">
        <f aca="false">"618638"</f>
        <v>618638</v>
      </c>
      <c r="B110" s="0" t="n">
        <v>1</v>
      </c>
      <c r="C110" s="10" t="n">
        <v>2</v>
      </c>
      <c r="E110" s="10"/>
      <c r="F110" s="0" t="n">
        <v>2</v>
      </c>
      <c r="G110" s="10" t="n">
        <v>1</v>
      </c>
      <c r="H110" s="1" t="n">
        <v>2</v>
      </c>
      <c r="I110" s="10"/>
      <c r="J110" s="1"/>
      <c r="K110" s="10"/>
      <c r="L110" s="21" t="n">
        <f aca="false">ROUND(SUM(B110:K110)/6, 0)</f>
        <v>1</v>
      </c>
    </row>
    <row r="111" customFormat="false" ht="12.8" hidden="false" customHeight="false" outlineLevel="0" collapsed="false">
      <c r="A111" s="9" t="str">
        <f aca="false">"356893"</f>
        <v>356893</v>
      </c>
      <c r="B111" s="0" t="n">
        <v>2</v>
      </c>
      <c r="C111" s="10"/>
      <c r="E111" s="10"/>
      <c r="G111" s="10"/>
      <c r="H111" s="1"/>
      <c r="I111" s="10"/>
      <c r="J111" s="1" t="n">
        <v>2</v>
      </c>
      <c r="K111" s="10"/>
      <c r="L111" s="21" t="n">
        <f aca="false">ROUND(SUM(B111:K111)/6, 0)</f>
        <v>1</v>
      </c>
    </row>
    <row r="112" customFormat="false" ht="12.8" hidden="false" customHeight="false" outlineLevel="0" collapsed="false">
      <c r="A112" s="9" t="str">
        <f aca="false">"79770K"</f>
        <v>79770K</v>
      </c>
      <c r="C112" s="10"/>
      <c r="E112" s="10"/>
      <c r="G112" s="10"/>
      <c r="H112" s="1"/>
      <c r="I112" s="10"/>
      <c r="J112" s="1"/>
      <c r="K112" s="10"/>
      <c r="L112" s="21" t="n">
        <f aca="false">ROUND(SUM(B112:K112)/6, 0)</f>
        <v>0</v>
      </c>
    </row>
    <row r="113" customFormat="false" ht="12.8" hidden="false" customHeight="false" outlineLevel="0" collapsed="false">
      <c r="A113" s="9" t="str">
        <f aca="false">"k80343"</f>
        <v>k80343</v>
      </c>
      <c r="B113" s="1" t="n">
        <v>2</v>
      </c>
      <c r="C113" s="10" t="n">
        <v>2</v>
      </c>
      <c r="D113" s="1" t="n">
        <v>2</v>
      </c>
      <c r="E113" s="10" t="n">
        <v>2</v>
      </c>
      <c r="F113" s="1" t="n">
        <v>2</v>
      </c>
      <c r="G113" s="10" t="n">
        <v>2</v>
      </c>
      <c r="H113" s="1" t="n">
        <v>2</v>
      </c>
      <c r="I113" s="10" t="n">
        <v>2</v>
      </c>
      <c r="J113" s="1" t="n">
        <v>2</v>
      </c>
      <c r="K113" s="10" t="n">
        <v>2</v>
      </c>
      <c r="L113" s="21" t="n">
        <f aca="false">ROUND(SUM(B113:K113)/6, 0)</f>
        <v>3</v>
      </c>
    </row>
    <row r="114" customFormat="false" ht="12.8" hidden="false" customHeight="false" outlineLevel="0" collapsed="false">
      <c r="A114" s="9" t="str">
        <f aca="false">"432209"</f>
        <v>432209</v>
      </c>
      <c r="B114" s="1" t="n">
        <v>2</v>
      </c>
      <c r="C114" s="10" t="n">
        <v>2</v>
      </c>
      <c r="D114" s="1" t="n">
        <v>2</v>
      </c>
      <c r="E114" s="10" t="n">
        <v>2</v>
      </c>
      <c r="F114" s="1" t="n">
        <v>2</v>
      </c>
      <c r="G114" s="10" t="n">
        <v>2</v>
      </c>
      <c r="H114" s="1" t="n">
        <v>2</v>
      </c>
      <c r="I114" s="10" t="n">
        <v>2</v>
      </c>
      <c r="J114" s="1" t="n">
        <v>2</v>
      </c>
      <c r="K114" s="10"/>
      <c r="L114" s="21" t="n">
        <f aca="false">ROUND(SUM(B114:K114)/6, 0)</f>
        <v>3</v>
      </c>
    </row>
    <row r="115" customFormat="false" ht="12.8" hidden="false" customHeight="false" outlineLevel="0" collapsed="false">
      <c r="A115" s="9" t="str">
        <f aca="false">"649351"</f>
        <v>649351</v>
      </c>
      <c r="C115" s="10" t="n">
        <v>2</v>
      </c>
      <c r="D115" s="0" t="n">
        <v>2</v>
      </c>
      <c r="E115" s="10" t="n">
        <v>2</v>
      </c>
      <c r="F115" s="0" t="n">
        <v>2</v>
      </c>
      <c r="G115" s="10"/>
      <c r="H115" s="1" t="n">
        <v>1</v>
      </c>
      <c r="I115" s="10"/>
      <c r="J115" s="1"/>
      <c r="K115" s="10"/>
      <c r="L115" s="21" t="n">
        <f aca="false">ROUND(SUM(B115:K115)/6, 0)</f>
        <v>2</v>
      </c>
    </row>
    <row r="116" customFormat="false" ht="12.8" hidden="false" customHeight="false" outlineLevel="0" collapsed="false">
      <c r="A116" s="9" t="str">
        <f aca="false">"530716"</f>
        <v>530716</v>
      </c>
      <c r="B116" s="0" t="n">
        <v>2</v>
      </c>
      <c r="C116" s="10" t="n">
        <v>2</v>
      </c>
      <c r="E116" s="10" t="n">
        <v>2</v>
      </c>
      <c r="F116" s="0" t="n">
        <v>2</v>
      </c>
      <c r="G116" s="10" t="n">
        <v>2</v>
      </c>
      <c r="H116" s="1" t="n">
        <v>2</v>
      </c>
      <c r="I116" s="10" t="n">
        <v>2</v>
      </c>
      <c r="J116" s="1" t="n">
        <v>2</v>
      </c>
      <c r="K116" s="10" t="n">
        <v>2</v>
      </c>
      <c r="L116" s="21" t="n">
        <f aca="false">ROUND(SUM(B116:K116)/6, 0)</f>
        <v>3</v>
      </c>
    </row>
    <row r="117" customFormat="false" ht="12.8" hidden="false" customHeight="false" outlineLevel="0" collapsed="false">
      <c r="A117" s="9" t="str">
        <f aca="false">"427816"</f>
        <v>427816</v>
      </c>
      <c r="B117" s="1" t="n">
        <v>2</v>
      </c>
      <c r="C117" s="10" t="n">
        <v>2</v>
      </c>
      <c r="D117" s="1" t="n">
        <v>1</v>
      </c>
      <c r="E117" s="10"/>
      <c r="F117" s="1"/>
      <c r="G117" s="10"/>
      <c r="H117" s="1" t="n">
        <v>2</v>
      </c>
      <c r="I117" s="10"/>
      <c r="J117" s="1"/>
      <c r="K117" s="10" t="n">
        <v>2</v>
      </c>
      <c r="L117" s="21" t="n">
        <f aca="false">ROUND(SUM(B117:K117)/6, 0)</f>
        <v>2</v>
      </c>
    </row>
    <row r="118" customFormat="false" ht="12.8" hidden="false" customHeight="false" outlineLevel="0" collapsed="false">
      <c r="A118" s="9" t="str">
        <f aca="false">"401382"</f>
        <v>401382</v>
      </c>
      <c r="C118" s="10"/>
      <c r="E118" s="10"/>
      <c r="G118" s="10"/>
      <c r="H118" s="1"/>
      <c r="I118" s="10"/>
      <c r="J118" s="1"/>
      <c r="K118" s="10"/>
      <c r="L118" s="21" t="n">
        <f aca="false">ROUND(SUM(B118:K118)/6, 0)</f>
        <v>0</v>
      </c>
    </row>
    <row r="119" customFormat="false" ht="12.8" hidden="false" customHeight="false" outlineLevel="0" collapsed="false">
      <c r="A119" s="20" t="str">
        <f aca="false">"528045"</f>
        <v>528045</v>
      </c>
      <c r="B119" s="0" t="n">
        <v>2</v>
      </c>
      <c r="C119" s="10" t="n">
        <v>2</v>
      </c>
      <c r="E119" s="10" t="n">
        <v>1</v>
      </c>
      <c r="F119" s="0" t="n">
        <v>2</v>
      </c>
      <c r="G119" s="10" t="n">
        <v>2</v>
      </c>
      <c r="H119" s="1" t="n">
        <v>2</v>
      </c>
      <c r="I119" s="10" t="n">
        <v>2</v>
      </c>
      <c r="J119" s="1" t="n">
        <v>2</v>
      </c>
      <c r="K119" s="10" t="n">
        <v>2</v>
      </c>
      <c r="L119" s="21" t="n">
        <f aca="false">ROUND(SUM(B119:K119)/6, 0)</f>
        <v>3</v>
      </c>
    </row>
    <row r="120" customFormat="false" ht="12.8" hidden="false" customHeight="false" outlineLevel="0" collapsed="false">
      <c r="A120" s="9" t="str">
        <f aca="false">"478302"</f>
        <v>478302</v>
      </c>
      <c r="B120" s="0" t="n">
        <v>2</v>
      </c>
      <c r="C120" s="10"/>
      <c r="E120" s="10"/>
      <c r="G120" s="10"/>
      <c r="H120" s="1"/>
      <c r="I120" s="10"/>
      <c r="J120" s="1"/>
      <c r="K120" s="10"/>
      <c r="L120" s="21" t="n">
        <f aca="false">ROUND(SUM(B120:K120)/6, 0)</f>
        <v>0</v>
      </c>
    </row>
    <row r="121" customFormat="false" ht="12.8" hidden="false" customHeight="false" outlineLevel="0" collapsed="false">
      <c r="A121" s="12" t="n">
        <v>662969</v>
      </c>
      <c r="B121" s="26"/>
      <c r="C121" s="27"/>
      <c r="D121" s="26"/>
      <c r="E121" s="27"/>
      <c r="F121" s="26"/>
      <c r="G121" s="27"/>
      <c r="H121" s="26"/>
      <c r="I121" s="27"/>
      <c r="J121" s="26"/>
      <c r="K121" s="27"/>
      <c r="L121" s="21" t="n">
        <f aca="false">ROUND(SUM(B121:K121)/6, 0)</f>
        <v>0</v>
      </c>
    </row>
    <row r="122" customFormat="false" ht="12.8" hidden="false" customHeight="false" outlineLevel="0" collapsed="false">
      <c r="A122" s="9" t="str">
        <f aca="false">"352758"</f>
        <v>352758</v>
      </c>
      <c r="B122" s="1" t="n">
        <v>1</v>
      </c>
      <c r="C122" s="10" t="n">
        <v>2</v>
      </c>
      <c r="D122" s="1"/>
      <c r="E122" s="10"/>
      <c r="F122" s="1" t="n">
        <v>2</v>
      </c>
      <c r="G122" s="10" t="n">
        <v>1</v>
      </c>
      <c r="H122" s="1" t="n">
        <v>2</v>
      </c>
      <c r="I122" s="10"/>
      <c r="J122" s="1" t="n">
        <v>2</v>
      </c>
      <c r="K122" s="10" t="n">
        <v>2</v>
      </c>
      <c r="L122" s="21" t="n">
        <f aca="false">ROUND(SUM(B122:K122)/6, 0)</f>
        <v>2</v>
      </c>
    </row>
    <row r="123" customFormat="false" ht="12.8" hidden="false" customHeight="false" outlineLevel="0" collapsed="false">
      <c r="A123" s="9" t="str">
        <f aca="false">"78562U"</f>
        <v>78562U</v>
      </c>
      <c r="C123" s="10"/>
      <c r="E123" s="10"/>
      <c r="G123" s="10"/>
      <c r="H123" s="1"/>
      <c r="I123" s="10"/>
      <c r="J123" s="1"/>
      <c r="K123" s="10"/>
      <c r="L123" s="21" t="n">
        <f aca="false">ROUND(SUM(B123:K123)/6, 0)</f>
        <v>0</v>
      </c>
    </row>
    <row r="124" customFormat="false" ht="12.8" hidden="false" customHeight="false" outlineLevel="0" collapsed="false">
      <c r="A124" s="9" t="str">
        <f aca="false">"475936"</f>
        <v>475936</v>
      </c>
      <c r="B124" s="1" t="n">
        <v>1</v>
      </c>
      <c r="C124" s="10" t="n">
        <v>2</v>
      </c>
      <c r="D124" s="0" t="n">
        <v>2</v>
      </c>
      <c r="E124" s="10" t="n">
        <v>2</v>
      </c>
      <c r="F124" s="1" t="n">
        <v>2</v>
      </c>
      <c r="G124" s="10" t="n">
        <v>2</v>
      </c>
      <c r="H124" s="1" t="n">
        <v>2</v>
      </c>
      <c r="I124" s="10" t="n">
        <v>2</v>
      </c>
      <c r="J124" s="1" t="n">
        <v>2</v>
      </c>
      <c r="K124" s="10" t="n">
        <v>2</v>
      </c>
      <c r="L124" s="21" t="n">
        <f aca="false">ROUND(SUM(B124:K124)/6, 0)</f>
        <v>3</v>
      </c>
    </row>
    <row r="125" customFormat="false" ht="12.8" hidden="false" customHeight="false" outlineLevel="0" collapsed="false">
      <c r="A125" s="9" t="str">
        <f aca="false">"475965"</f>
        <v>475965</v>
      </c>
      <c r="B125" s="0" t="n">
        <v>2</v>
      </c>
      <c r="C125" s="10" t="n">
        <v>2</v>
      </c>
      <c r="D125" s="0" t="n">
        <v>2</v>
      </c>
      <c r="E125" s="10" t="n">
        <v>2</v>
      </c>
      <c r="F125" s="0" t="n">
        <v>2</v>
      </c>
      <c r="G125" s="10" t="n">
        <v>1</v>
      </c>
      <c r="H125" s="1" t="n">
        <v>2</v>
      </c>
      <c r="I125" s="10"/>
      <c r="J125" s="1" t="n">
        <v>2</v>
      </c>
      <c r="K125" s="10" t="n">
        <v>2</v>
      </c>
      <c r="L125" s="21" t="n">
        <f aca="false">ROUND(SUM(B125:K125)/6, 0)</f>
        <v>3</v>
      </c>
    </row>
    <row r="126" customFormat="false" ht="12.8" hidden="false" customHeight="false" outlineLevel="0" collapsed="false">
      <c r="A126" s="9" t="str">
        <f aca="false">"432568"</f>
        <v>432568</v>
      </c>
      <c r="B126" s="1" t="n">
        <v>2</v>
      </c>
      <c r="C126" s="10" t="n">
        <v>2</v>
      </c>
      <c r="D126" s="0" t="n">
        <v>2</v>
      </c>
      <c r="E126" s="10" t="n">
        <v>2</v>
      </c>
      <c r="F126" s="0" t="n">
        <v>2</v>
      </c>
      <c r="G126" s="10" t="n">
        <v>2</v>
      </c>
      <c r="H126" s="1" t="n">
        <v>2</v>
      </c>
      <c r="I126" s="10" t="n">
        <v>2</v>
      </c>
      <c r="J126" s="1" t="n">
        <v>2</v>
      </c>
      <c r="K126" s="10" t="n">
        <v>1</v>
      </c>
      <c r="L126" s="21" t="n">
        <f aca="false">ROUND(SUM(B126:K126)/6, 0)</f>
        <v>3</v>
      </c>
    </row>
    <row r="127" customFormat="false" ht="12.8" hidden="false" customHeight="false" outlineLevel="0" collapsed="false">
      <c r="A127" s="9" t="str">
        <f aca="false">"476139"</f>
        <v>476139</v>
      </c>
      <c r="B127" s="0" t="n">
        <v>2</v>
      </c>
      <c r="C127" s="10" t="n">
        <v>2</v>
      </c>
      <c r="D127" s="0" t="n">
        <v>1</v>
      </c>
      <c r="E127" s="10" t="n">
        <v>1</v>
      </c>
      <c r="F127" s="0" t="n">
        <v>2</v>
      </c>
      <c r="G127" s="10" t="n">
        <v>2</v>
      </c>
      <c r="H127" s="1" t="n">
        <v>2</v>
      </c>
      <c r="I127" s="10" t="n">
        <v>2</v>
      </c>
      <c r="J127" s="1" t="n">
        <v>2</v>
      </c>
      <c r="K127" s="10" t="n">
        <v>2</v>
      </c>
      <c r="L127" s="21" t="n">
        <f aca="false">ROUND(SUM(B127:K127)/6, 0)</f>
        <v>3</v>
      </c>
    </row>
    <row r="128" customFormat="false" ht="12.8" hidden="false" customHeight="false" outlineLevel="0" collapsed="false">
      <c r="A128" s="9" t="str">
        <f aca="false">"602097"</f>
        <v>602097</v>
      </c>
      <c r="B128" s="0" t="n">
        <v>2</v>
      </c>
      <c r="C128" s="10" t="n">
        <v>2</v>
      </c>
      <c r="D128" s="0" t="n">
        <v>1</v>
      </c>
      <c r="E128" s="10" t="n">
        <v>1</v>
      </c>
      <c r="F128" s="1" t="n">
        <v>2</v>
      </c>
      <c r="G128" s="10"/>
      <c r="H128" s="1"/>
      <c r="I128" s="10"/>
      <c r="J128" s="1"/>
      <c r="K128" s="10"/>
      <c r="L128" s="21" t="n">
        <f aca="false">ROUND(SUM(B128:K128)/6, 0)</f>
        <v>1</v>
      </c>
    </row>
    <row r="129" customFormat="false" ht="12.8" hidden="false" customHeight="false" outlineLevel="0" collapsed="false">
      <c r="A129" s="9" t="str">
        <f aca="false">"428080"</f>
        <v>428080</v>
      </c>
      <c r="B129" s="1" t="n">
        <v>2</v>
      </c>
      <c r="C129" s="10" t="n">
        <v>2</v>
      </c>
      <c r="D129" s="1" t="n">
        <v>2</v>
      </c>
      <c r="E129" s="10" t="n">
        <v>2</v>
      </c>
      <c r="F129" s="1" t="n">
        <v>2</v>
      </c>
      <c r="G129" s="10" t="n">
        <v>2</v>
      </c>
      <c r="H129" s="1" t="n">
        <v>2</v>
      </c>
      <c r="I129" s="10" t="n">
        <v>2</v>
      </c>
      <c r="J129" s="1" t="n">
        <v>2</v>
      </c>
      <c r="K129" s="10" t="n">
        <v>2</v>
      </c>
      <c r="L129" s="21" t="n">
        <f aca="false">ROUND(SUM(B129:K129)/6, 0)</f>
        <v>3</v>
      </c>
    </row>
    <row r="130" customFormat="false" ht="12.8" hidden="false" customHeight="false" outlineLevel="0" collapsed="false">
      <c r="A130" s="9" t="str">
        <f aca="false">"728492"</f>
        <v>728492</v>
      </c>
      <c r="B130" s="0" t="n">
        <v>1</v>
      </c>
      <c r="C130" s="10" t="n">
        <v>2</v>
      </c>
      <c r="E130" s="10" t="n">
        <v>1</v>
      </c>
      <c r="F130" s="1" t="n">
        <v>2</v>
      </c>
      <c r="G130" s="10" t="n">
        <v>1</v>
      </c>
      <c r="H130" s="1" t="n">
        <v>1</v>
      </c>
      <c r="I130" s="10" t="n">
        <v>1</v>
      </c>
      <c r="J130" s="1" t="n">
        <v>2</v>
      </c>
      <c r="K130" s="10" t="n">
        <v>1</v>
      </c>
      <c r="L130" s="21" t="n">
        <f aca="false">ROUND(SUM(B130:K130)/6, 0)</f>
        <v>2</v>
      </c>
    </row>
    <row r="131" customFormat="false" ht="12.8" hidden="false" customHeight="false" outlineLevel="0" collapsed="false">
      <c r="A131" s="9" t="str">
        <f aca="false">"605337"</f>
        <v>605337</v>
      </c>
      <c r="C131" s="10"/>
      <c r="E131" s="10"/>
      <c r="G131" s="10"/>
      <c r="H131" s="1"/>
      <c r="I131" s="10"/>
      <c r="J131" s="1"/>
      <c r="K131" s="10"/>
      <c r="L131" s="21" t="n">
        <f aca="false">ROUND(SUM(B131:K131)/6, 0)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31"/>
  <sheetViews>
    <sheetView windowProtection="false" showFormulas="false" showGridLines="true" showRowColHeaders="true" showZeros="true" rightToLeft="false" tabSelected="true" showOutlineSymbols="true" defaultGridColor="true" view="normal" topLeftCell="A78" colorId="64" zoomScale="150" zoomScaleNormal="150" zoomScalePageLayoutView="100" workbookViewId="0">
      <selection pane="topLeft" activeCell="A106" activeCellId="0" sqref="A106"/>
    </sheetView>
  </sheetViews>
  <sheetFormatPr defaultRowHeight="13.2"/>
  <cols>
    <col collapsed="false" hidden="false" max="2" min="1" style="0" width="11.3418367346939"/>
    <col collapsed="false" hidden="false" max="3" min="3" style="0" width="19.0357142857143"/>
    <col collapsed="false" hidden="false" max="1025" min="4" style="0" width="11.3418367346939"/>
  </cols>
  <sheetData>
    <row r="1" customFormat="false" ht="13.2" hidden="false" customHeight="false" outlineLevel="0" collapsed="false">
      <c r="A1" s="3" t="s">
        <v>0</v>
      </c>
      <c r="B1" s="3" t="s">
        <v>24</v>
      </c>
      <c r="C1" s="4"/>
    </row>
    <row r="2" customFormat="false" ht="13.2" hidden="false" customHeight="false" outlineLevel="0" collapsed="false">
      <c r="A2" s="4"/>
      <c r="B2" s="5"/>
    </row>
    <row r="3" customFormat="false" ht="12.8" hidden="false" customHeight="false" outlineLevel="0" collapsed="false">
      <c r="A3" s="6" t="s">
        <v>2</v>
      </c>
      <c r="B3" s="6" t="s">
        <v>25</v>
      </c>
      <c r="C3" s="28" t="s">
        <v>11</v>
      </c>
      <c r="D3" s="28" t="s">
        <v>13</v>
      </c>
      <c r="E3" s="6" t="s">
        <v>26</v>
      </c>
      <c r="F3" s="28" t="s">
        <v>8</v>
      </c>
      <c r="G3" s="28" t="s">
        <v>27</v>
      </c>
      <c r="H3" s="28" t="s">
        <v>12</v>
      </c>
    </row>
    <row r="4" customFormat="false" ht="12.8" hidden="false" customHeight="false" outlineLevel="0" collapsed="false">
      <c r="A4" s="9" t="str">
        <f aca="false">"424576"</f>
        <v>424576</v>
      </c>
      <c r="B4" s="29" t="n">
        <f aca="false">ROUND(MAX('Exam 1'!G4,'Exam 2'!G4,'Exam 3'!G4),0)</f>
        <v>24</v>
      </c>
      <c r="C4" s="22" t="n">
        <f aca="false">Project!B4</f>
        <v>6</v>
      </c>
      <c r="D4" s="29" t="n">
        <f aca="false">Exercises!L4</f>
        <v>3</v>
      </c>
      <c r="E4" s="22" t="n">
        <f aca="false">Homework!L4</f>
        <v>3</v>
      </c>
      <c r="F4" s="29" t="n">
        <f aca="false">SUM(B4:E4)</f>
        <v>36</v>
      </c>
      <c r="G4" s="22" t="n">
        <f aca="false">IF(C4=0,0,1)</f>
        <v>1</v>
      </c>
      <c r="H4" s="29" t="n">
        <f aca="false">IF(G4*F4 &lt; 16,0, IF(G4*F4 &lt; 20,1, IF(G4*F4 &lt; 24, 2, IF(G4*F4 &lt; 28, 3, IF(G4*F4 &lt; 32, 4, 5)))))</f>
        <v>5</v>
      </c>
    </row>
    <row r="5" customFormat="false" ht="12.8" hidden="false" customHeight="false" outlineLevel="0" collapsed="false">
      <c r="A5" s="9" t="str">
        <f aca="false">"523697"</f>
        <v>523697</v>
      </c>
      <c r="B5" s="29" t="n">
        <f aca="false">ROUND(MAX('Exam 1'!G5,'Exam 2'!G5,'Exam 3'!G5),0)</f>
        <v>22</v>
      </c>
      <c r="C5" s="22" t="n">
        <f aca="false">Project!B5</f>
        <v>6</v>
      </c>
      <c r="D5" s="29" t="n">
        <f aca="false">Exercises!L5</f>
        <v>2</v>
      </c>
      <c r="E5" s="22" t="n">
        <f aca="false">Homework!L5</f>
        <v>3</v>
      </c>
      <c r="F5" s="29" t="n">
        <f aca="false">SUM(B5:E5)</f>
        <v>33</v>
      </c>
      <c r="G5" s="22" t="n">
        <f aca="false">IF(C5=0,0,1)</f>
        <v>1</v>
      </c>
      <c r="H5" s="29" t="n">
        <f aca="false">IF(G5*F5 &lt; 16,0, IF(G5*F5 &lt; 20,1, IF(G5*F5 &lt; 24, 2, IF(G5*F5 &lt; 28, 3, IF(G5*F5 &lt; 32, 4, 5)))))</f>
        <v>5</v>
      </c>
    </row>
    <row r="6" customFormat="false" ht="12.8" hidden="false" customHeight="false" outlineLevel="0" collapsed="false">
      <c r="A6" s="9" t="str">
        <f aca="false">"523684"</f>
        <v>523684</v>
      </c>
      <c r="B6" s="29" t="n">
        <f aca="false">ROUND(MAX('Exam 1'!G6,'Exam 2'!G6,'Exam 3'!G6),0)</f>
        <v>0</v>
      </c>
      <c r="C6" s="22" t="n">
        <f aca="false">Project!B6</f>
        <v>0</v>
      </c>
      <c r="D6" s="29" t="n">
        <f aca="false">Exercises!L6</f>
        <v>0</v>
      </c>
      <c r="E6" s="22" t="n">
        <f aca="false">Homework!L6</f>
        <v>0</v>
      </c>
      <c r="F6" s="29" t="n">
        <f aca="false">SUM(B6:E6)</f>
        <v>0</v>
      </c>
      <c r="G6" s="22" t="n">
        <f aca="false">IF(C6=0,0,1)</f>
        <v>0</v>
      </c>
      <c r="H6" s="29" t="n">
        <f aca="false">IF(G6*F6 &lt; 16,0, IF(G6*F6 &lt; 20,1, IF(G6*F6 &lt; 24, 2, IF(G6*F6 &lt; 28, 3, IF(G6*F6 &lt; 32, 4, 5)))))</f>
        <v>0</v>
      </c>
    </row>
    <row r="7" customFormat="false" ht="12.8" hidden="false" customHeight="false" outlineLevel="0" collapsed="false">
      <c r="A7" s="9" t="str">
        <f aca="false">"k79103"</f>
        <v>k79103</v>
      </c>
      <c r="B7" s="29" t="n">
        <f aca="false">ROUND(MAX('Exam 1'!G7,'Exam 2'!G7,'Exam 3'!G7),0)</f>
        <v>0</v>
      </c>
      <c r="C7" s="22" t="n">
        <f aca="false">Project!B7</f>
        <v>0</v>
      </c>
      <c r="D7" s="29" t="n">
        <f aca="false">Exercises!L7</f>
        <v>0</v>
      </c>
      <c r="E7" s="22" t="n">
        <f aca="false">Homework!L7</f>
        <v>0</v>
      </c>
      <c r="F7" s="29" t="n">
        <f aca="false">SUM(B7:E7)</f>
        <v>0</v>
      </c>
      <c r="G7" s="22" t="n">
        <f aca="false">IF(C7=0,0,1)</f>
        <v>0</v>
      </c>
      <c r="H7" s="29" t="n">
        <f aca="false">IF(G7*F7 &lt; 16,0, IF(G7*F7 &lt; 20,1, IF(G7*F7 &lt; 24, 2, IF(G7*F7 &lt; 28, 3, IF(G7*F7 &lt; 32, 4, 5)))))</f>
        <v>0</v>
      </c>
    </row>
    <row r="8" customFormat="false" ht="12.8" hidden="false" customHeight="false" outlineLevel="0" collapsed="false">
      <c r="A8" s="9" t="str">
        <f aca="false">"428446"</f>
        <v>428446</v>
      </c>
      <c r="B8" s="29" t="n">
        <f aca="false">ROUND(MAX('Exam 1'!G8,'Exam 2'!G8,'Exam 3'!G8),0)</f>
        <v>0</v>
      </c>
      <c r="C8" s="22" t="n">
        <f aca="false">Project!B8</f>
        <v>0</v>
      </c>
      <c r="D8" s="29" t="n">
        <f aca="false">Exercises!L8</f>
        <v>3</v>
      </c>
      <c r="E8" s="22" t="n">
        <f aca="false">Homework!L8</f>
        <v>1</v>
      </c>
      <c r="F8" s="29" t="n">
        <f aca="false">SUM(B8:E8)</f>
        <v>4</v>
      </c>
      <c r="G8" s="22" t="n">
        <f aca="false">IF(C8=0,0,1)</f>
        <v>0</v>
      </c>
      <c r="H8" s="29" t="n">
        <f aca="false">IF(G8*F8 &lt; 16,0, IF(G8*F8 &lt; 20,1, IF(G8*F8 &lt; 24, 2, IF(G8*F8 &lt; 28, 3, IF(G8*F8 &lt; 32, 4, 5)))))</f>
        <v>0</v>
      </c>
    </row>
    <row r="9" customFormat="false" ht="12.8" hidden="false" customHeight="false" outlineLevel="0" collapsed="false">
      <c r="A9" s="9" t="str">
        <f aca="false">"528498"</f>
        <v>528498</v>
      </c>
      <c r="B9" s="29" t="n">
        <f aca="false">ROUND(MAX('Exam 1'!G9,'Exam 2'!G9,'Exam 3'!G9),0)</f>
        <v>17</v>
      </c>
      <c r="C9" s="22" t="n">
        <f aca="false">Project!B9</f>
        <v>0</v>
      </c>
      <c r="D9" s="29" t="n">
        <f aca="false">Exercises!L9</f>
        <v>0</v>
      </c>
      <c r="E9" s="22" t="n">
        <f aca="false">Homework!L9</f>
        <v>3</v>
      </c>
      <c r="F9" s="29" t="n">
        <f aca="false">SUM(B9:E9)</f>
        <v>20</v>
      </c>
      <c r="G9" s="22" t="n">
        <f aca="false">IF(C9=0,0,1)</f>
        <v>0</v>
      </c>
      <c r="H9" s="29" t="n">
        <f aca="false">IF(G9*F9 &lt; 16,0, IF(G9*F9 &lt; 20,1, IF(G9*F9 &lt; 24, 2, IF(G9*F9 &lt; 28, 3, IF(G9*F9 &lt; 32, 4, 5)))))</f>
        <v>0</v>
      </c>
    </row>
    <row r="10" customFormat="false" ht="12.8" hidden="false" customHeight="false" outlineLevel="0" collapsed="false">
      <c r="A10" s="12" t="n">
        <v>596789</v>
      </c>
      <c r="B10" s="29" t="n">
        <f aca="false">ROUND(MAX('Exam 1'!G10,'Exam 2'!G10,'Exam 3'!G10),0)</f>
        <v>0</v>
      </c>
      <c r="C10" s="22" t="n">
        <f aca="false">Project!B10</f>
        <v>0</v>
      </c>
      <c r="D10" s="29" t="n">
        <f aca="false">Exercises!L10</f>
        <v>1</v>
      </c>
      <c r="E10" s="22" t="n">
        <f aca="false">Homework!L10</f>
        <v>0</v>
      </c>
      <c r="F10" s="29" t="n">
        <f aca="false">SUM(B10:E10)</f>
        <v>1</v>
      </c>
      <c r="G10" s="22" t="n">
        <f aca="false">IF(C10=0,0,1)</f>
        <v>0</v>
      </c>
      <c r="H10" s="29" t="n">
        <f aca="false">IF(G10*F10 &lt; 16,0, IF(G10*F10 &lt; 20,1, IF(G10*F10 &lt; 24, 2, IF(G10*F10 &lt; 28, 3, IF(G10*F10 &lt; 32, 4, 5)))))</f>
        <v>0</v>
      </c>
    </row>
    <row r="11" customFormat="false" ht="12.8" hidden="false" customHeight="false" outlineLevel="0" collapsed="false">
      <c r="A11" s="9" t="str">
        <f aca="false">"723675"</f>
        <v>723675</v>
      </c>
      <c r="B11" s="29" t="n">
        <f aca="false">ROUND(MAX('Exam 1'!G11,'Exam 2'!G11,'Exam 3'!G11),0)</f>
        <v>21</v>
      </c>
      <c r="C11" s="22" t="n">
        <f aca="false">Project!B11</f>
        <v>6</v>
      </c>
      <c r="D11" s="29" t="n">
        <f aca="false">Exercises!L11</f>
        <v>3</v>
      </c>
      <c r="E11" s="22" t="n">
        <f aca="false">Homework!L11</f>
        <v>3</v>
      </c>
      <c r="F11" s="29" t="n">
        <f aca="false">SUM(B11:E11)</f>
        <v>33</v>
      </c>
      <c r="G11" s="22" t="n">
        <f aca="false">IF(C11=0,0,1)</f>
        <v>1</v>
      </c>
      <c r="H11" s="29" t="n">
        <f aca="false">IF(G11*F11 &lt; 16,0, IF(G11*F11 &lt; 20,1, IF(G11*F11 &lt; 24, 2, IF(G11*F11 &lt; 28, 3, IF(G11*F11 &lt; 32, 4, 5)))))</f>
        <v>5</v>
      </c>
    </row>
    <row r="12" customFormat="false" ht="12.8" hidden="false" customHeight="false" outlineLevel="0" collapsed="false">
      <c r="A12" s="9" t="str">
        <f aca="false">"476456"</f>
        <v>476456</v>
      </c>
      <c r="B12" s="29" t="n">
        <f aca="false">ROUND(MAX('Exam 1'!G12,'Exam 2'!G12,'Exam 3'!G12),0)</f>
        <v>24</v>
      </c>
      <c r="C12" s="22" t="n">
        <f aca="false">Project!B12</f>
        <v>6</v>
      </c>
      <c r="D12" s="29" t="n">
        <f aca="false">Exercises!L12</f>
        <v>3</v>
      </c>
      <c r="E12" s="22" t="n">
        <f aca="false">Homework!L12</f>
        <v>3</v>
      </c>
      <c r="F12" s="29" t="n">
        <f aca="false">SUM(B12:E12)</f>
        <v>36</v>
      </c>
      <c r="G12" s="22" t="n">
        <f aca="false">IF(C12=0,0,1)</f>
        <v>1</v>
      </c>
      <c r="H12" s="29" t="n">
        <f aca="false">IF(G12*F12 &lt; 16,0, IF(G12*F12 &lt; 20,1, IF(G12*F12 &lt; 24, 2, IF(G12*F12 &lt; 28, 3, IF(G12*F12 &lt; 32, 4, 5)))))</f>
        <v>5</v>
      </c>
    </row>
    <row r="13" customFormat="false" ht="12.8" hidden="false" customHeight="false" outlineLevel="0" collapsed="false">
      <c r="A13" s="9" t="str">
        <f aca="false">"658245"</f>
        <v>658245</v>
      </c>
      <c r="B13" s="29" t="n">
        <f aca="false">ROUND(MAX('Exam 1'!G13,'Exam 2'!G13,'Exam 3'!G13),0)</f>
        <v>0</v>
      </c>
      <c r="C13" s="22" t="n">
        <f aca="false">Project!B13</f>
        <v>0</v>
      </c>
      <c r="D13" s="29" t="n">
        <f aca="false">Exercises!L13</f>
        <v>0</v>
      </c>
      <c r="E13" s="22" t="n">
        <f aca="false">Homework!L13</f>
        <v>1</v>
      </c>
      <c r="F13" s="29" t="n">
        <f aca="false">SUM(B13:E13)</f>
        <v>1</v>
      </c>
      <c r="G13" s="22" t="n">
        <f aca="false">IF(C13=0,0,1)</f>
        <v>0</v>
      </c>
      <c r="H13" s="29" t="n">
        <f aca="false">IF(G13*F13 &lt; 16,0, IF(G13*F13 &lt; 20,1, IF(G13*F13 &lt; 24, 2, IF(G13*F13 &lt; 28, 3, IF(G13*F13 &lt; 32, 4, 5)))))</f>
        <v>0</v>
      </c>
    </row>
    <row r="14" customFormat="false" ht="12.8" hidden="false" customHeight="false" outlineLevel="0" collapsed="false">
      <c r="A14" s="9" t="str">
        <f aca="false">"718114"</f>
        <v>718114</v>
      </c>
      <c r="B14" s="29" t="n">
        <f aca="false">ROUND(MAX('Exam 1'!G14,'Exam 2'!G14,'Exam 3'!G14),0)</f>
        <v>19</v>
      </c>
      <c r="C14" s="22" t="n">
        <f aca="false">Project!B14</f>
        <v>6</v>
      </c>
      <c r="D14" s="29" t="n">
        <f aca="false">Exercises!L14</f>
        <v>3</v>
      </c>
      <c r="E14" s="22" t="n">
        <f aca="false">Homework!L14</f>
        <v>3</v>
      </c>
      <c r="F14" s="29" t="n">
        <f aca="false">SUM(B14:E14)</f>
        <v>31</v>
      </c>
      <c r="G14" s="22" t="n">
        <f aca="false">IF(C14=0,0,1)</f>
        <v>1</v>
      </c>
      <c r="H14" s="29" t="n">
        <f aca="false">IF(G14*F14 &lt; 16,0, IF(G14*F14 &lt; 20,1, IF(G14*F14 &lt; 24, 2, IF(G14*F14 &lt; 28, 3, IF(G14*F14 &lt; 32, 4, 5)))))</f>
        <v>4</v>
      </c>
    </row>
    <row r="15" customFormat="false" ht="12.8" hidden="false" customHeight="false" outlineLevel="0" collapsed="false">
      <c r="A15" s="9" t="str">
        <f aca="false">"347488"</f>
        <v>347488</v>
      </c>
      <c r="B15" s="29" t="n">
        <f aca="false">ROUND(MAX('Exam 1'!G15,'Exam 2'!G15,'Exam 3'!G15),0)</f>
        <v>19</v>
      </c>
      <c r="C15" s="22" t="n">
        <f aca="false">Project!B15</f>
        <v>6</v>
      </c>
      <c r="D15" s="29" t="n">
        <f aca="false">Exercises!L15</f>
        <v>0</v>
      </c>
      <c r="E15" s="22" t="n">
        <f aca="false">Homework!L15</f>
        <v>0</v>
      </c>
      <c r="F15" s="29" t="n">
        <f aca="false">SUM(B15:E15)</f>
        <v>25</v>
      </c>
      <c r="G15" s="22" t="n">
        <f aca="false">IF(C15=0,0,1)</f>
        <v>1</v>
      </c>
      <c r="H15" s="29" t="n">
        <f aca="false">IF(G15*F15 &lt; 16,0, IF(G15*F15 &lt; 20,1, IF(G15*F15 &lt; 24, 2, IF(G15*F15 &lt; 28, 3, IF(G15*F15 &lt; 32, 4, 5)))))</f>
        <v>3</v>
      </c>
    </row>
    <row r="16" customFormat="false" ht="12.8" hidden="false" customHeight="false" outlineLevel="0" collapsed="false">
      <c r="A16" s="9" t="str">
        <f aca="false">"528618"</f>
        <v>528618</v>
      </c>
      <c r="B16" s="29" t="n">
        <f aca="false">ROUND(MAX('Exam 1'!G16,'Exam 2'!G16,'Exam 3'!G16),0)</f>
        <v>23</v>
      </c>
      <c r="C16" s="22" t="n">
        <f aca="false">Project!B16</f>
        <v>6</v>
      </c>
      <c r="D16" s="29" t="n">
        <f aca="false">Exercises!L16</f>
        <v>3</v>
      </c>
      <c r="E16" s="22" t="n">
        <f aca="false">Homework!L16</f>
        <v>3</v>
      </c>
      <c r="F16" s="29" t="n">
        <f aca="false">SUM(B16:E16)</f>
        <v>35</v>
      </c>
      <c r="G16" s="22" t="n">
        <f aca="false">IF(C16=0,0,1)</f>
        <v>1</v>
      </c>
      <c r="H16" s="29" t="n">
        <f aca="false">IF(G16*F16 &lt; 16,0, IF(G16*F16 &lt; 20,1, IF(G16*F16 &lt; 24, 2, IF(G16*F16 &lt; 28, 3, IF(G16*F16 &lt; 32, 4, 5)))))</f>
        <v>5</v>
      </c>
    </row>
    <row r="17" customFormat="false" ht="12.8" hidden="false" customHeight="false" outlineLevel="0" collapsed="false">
      <c r="A17" s="9" t="str">
        <f aca="false">"290247"</f>
        <v>290247</v>
      </c>
      <c r="B17" s="29" t="n">
        <f aca="false">ROUND(MAX('Exam 1'!G17,'Exam 2'!G17,'Exam 3'!G17),0)</f>
        <v>26</v>
      </c>
      <c r="C17" s="22" t="n">
        <f aca="false">Project!B17</f>
        <v>6</v>
      </c>
      <c r="D17" s="29" t="n">
        <f aca="false">Exercises!L17</f>
        <v>3</v>
      </c>
      <c r="E17" s="22" t="n">
        <f aca="false">Homework!L17</f>
        <v>3</v>
      </c>
      <c r="F17" s="29" t="n">
        <f aca="false">SUM(B17:E17)</f>
        <v>38</v>
      </c>
      <c r="G17" s="22" t="n">
        <f aca="false">IF(C17=0,0,1)</f>
        <v>1</v>
      </c>
      <c r="H17" s="29" t="n">
        <f aca="false">IF(G17*F17 &lt; 16,0, IF(G17*F17 &lt; 20,1, IF(G17*F17 &lt; 24, 2, IF(G17*F17 &lt; 28, 3, IF(G17*F17 &lt; 32, 4, 5)))))</f>
        <v>5</v>
      </c>
    </row>
    <row r="18" customFormat="false" ht="12.8" hidden="false" customHeight="false" outlineLevel="0" collapsed="false">
      <c r="A18" s="9" t="str">
        <f aca="false">"595858"</f>
        <v>595858</v>
      </c>
      <c r="B18" s="29" t="n">
        <f aca="false">ROUND(MAX('Exam 1'!G18,'Exam 2'!G18,'Exam 3'!G18),0)</f>
        <v>11</v>
      </c>
      <c r="C18" s="22" t="n">
        <f aca="false">Project!B18</f>
        <v>6</v>
      </c>
      <c r="D18" s="29" t="n">
        <f aca="false">Exercises!L18</f>
        <v>3</v>
      </c>
      <c r="E18" s="22" t="n">
        <f aca="false">Homework!L18</f>
        <v>3</v>
      </c>
      <c r="F18" s="29" t="n">
        <f aca="false">SUM(B18:E18)</f>
        <v>23</v>
      </c>
      <c r="G18" s="22" t="n">
        <f aca="false">IF(C18=0,0,1)</f>
        <v>1</v>
      </c>
      <c r="H18" s="29" t="n">
        <f aca="false">IF(G18*F18 &lt; 16,0, IF(G18*F18 &lt; 20,1, IF(G18*F18 &lt; 24, 2, IF(G18*F18 &lt; 28, 3, IF(G18*F18 &lt; 32, 4, 5)))))</f>
        <v>2</v>
      </c>
    </row>
    <row r="19" customFormat="false" ht="12.8" hidden="false" customHeight="false" outlineLevel="0" collapsed="false">
      <c r="A19" s="9" t="str">
        <f aca="false">"482068"</f>
        <v>482068</v>
      </c>
      <c r="B19" s="29" t="n">
        <f aca="false">ROUND(MAX('Exam 1'!G19,'Exam 2'!G19,'Exam 3'!G19),0)</f>
        <v>25</v>
      </c>
      <c r="C19" s="22" t="n">
        <f aca="false">Project!B19</f>
        <v>6</v>
      </c>
      <c r="D19" s="29" t="n">
        <f aca="false">Exercises!L19</f>
        <v>3</v>
      </c>
      <c r="E19" s="22" t="n">
        <f aca="false">Homework!L19</f>
        <v>3</v>
      </c>
      <c r="F19" s="29" t="n">
        <f aca="false">SUM(B19:E19)</f>
        <v>37</v>
      </c>
      <c r="G19" s="22" t="n">
        <f aca="false">IF(C19=0,0,1)</f>
        <v>1</v>
      </c>
      <c r="H19" s="29" t="n">
        <f aca="false">IF(G19*F19 &lt; 16,0, IF(G19*F19 &lt; 20,1, IF(G19*F19 &lt; 24, 2, IF(G19*F19 &lt; 28, 3, IF(G19*F19 &lt; 32, 4, 5)))))</f>
        <v>5</v>
      </c>
    </row>
    <row r="20" customFormat="false" ht="12.8" hidden="false" customHeight="false" outlineLevel="0" collapsed="false">
      <c r="A20" s="9" t="str">
        <f aca="false">"508816"</f>
        <v>508816</v>
      </c>
      <c r="B20" s="29" t="n">
        <f aca="false">ROUND(MAX('Exam 1'!G20,'Exam 2'!G20,'Exam 3'!G20),0)</f>
        <v>25</v>
      </c>
      <c r="C20" s="22" t="n">
        <f aca="false">Project!B20</f>
        <v>6</v>
      </c>
      <c r="D20" s="29" t="n">
        <f aca="false">Exercises!L20</f>
        <v>3</v>
      </c>
      <c r="E20" s="22" t="n">
        <f aca="false">Homework!L20</f>
        <v>3</v>
      </c>
      <c r="F20" s="29" t="n">
        <f aca="false">SUM(B20:E20)</f>
        <v>37</v>
      </c>
      <c r="G20" s="22" t="n">
        <f aca="false">IF(C20=0,0,1)</f>
        <v>1</v>
      </c>
      <c r="H20" s="29" t="n">
        <f aca="false">IF(G20*F20 &lt; 16,0, IF(G20*F20 &lt; 20,1, IF(G20*F20 &lt; 24, 2, IF(G20*F20 &lt; 28, 3, IF(G20*F20 &lt; 32, 4, 5)))))</f>
        <v>5</v>
      </c>
    </row>
    <row r="21" customFormat="false" ht="12.8" hidden="false" customHeight="false" outlineLevel="0" collapsed="false">
      <c r="A21" s="9" t="str">
        <f aca="false">"591881"</f>
        <v>591881</v>
      </c>
      <c r="B21" s="29" t="n">
        <f aca="false">ROUND(MAX('Exam 1'!G21,'Exam 2'!G21,'Exam 3'!G21),0)</f>
        <v>24</v>
      </c>
      <c r="C21" s="22" t="n">
        <f aca="false">Project!B21</f>
        <v>6</v>
      </c>
      <c r="D21" s="29" t="n">
        <f aca="false">Exercises!L21</f>
        <v>3</v>
      </c>
      <c r="E21" s="22" t="n">
        <f aca="false">Homework!L21</f>
        <v>3</v>
      </c>
      <c r="F21" s="29" t="n">
        <f aca="false">SUM(B21:E21)</f>
        <v>36</v>
      </c>
      <c r="G21" s="22" t="n">
        <f aca="false">IF(C21=0,0,1)</f>
        <v>1</v>
      </c>
      <c r="H21" s="29" t="n">
        <f aca="false">IF(G21*F21 &lt; 16,0, IF(G21*F21 &lt; 20,1, IF(G21*F21 &lt; 24, 2, IF(G21*F21 &lt; 28, 3, IF(G21*F21 &lt; 32, 4, 5)))))</f>
        <v>5</v>
      </c>
    </row>
    <row r="22" customFormat="false" ht="12.8" hidden="false" customHeight="false" outlineLevel="0" collapsed="false">
      <c r="A22" s="9" t="str">
        <f aca="false">"479000"</f>
        <v>479000</v>
      </c>
      <c r="B22" s="29" t="n">
        <f aca="false">ROUND(MAX('Exam 1'!G22,'Exam 2'!G22,'Exam 3'!G22),0)</f>
        <v>25</v>
      </c>
      <c r="C22" s="22" t="n">
        <f aca="false">Project!B22</f>
        <v>6</v>
      </c>
      <c r="D22" s="29" t="n">
        <f aca="false">Exercises!L22</f>
        <v>3</v>
      </c>
      <c r="E22" s="22" t="n">
        <f aca="false">Homework!L22</f>
        <v>3</v>
      </c>
      <c r="F22" s="29" t="n">
        <f aca="false">SUM(B22:E22)</f>
        <v>37</v>
      </c>
      <c r="G22" s="22" t="n">
        <f aca="false">IF(C22=0,0,1)</f>
        <v>1</v>
      </c>
      <c r="H22" s="29" t="n">
        <f aca="false">IF(G22*F22 &lt; 16,0, IF(G22*F22 &lt; 20,1, IF(G22*F22 &lt; 24, 2, IF(G22*F22 &lt; 28, 3, IF(G22*F22 &lt; 32, 4, 5)))))</f>
        <v>5</v>
      </c>
    </row>
    <row r="23" customFormat="false" ht="12.8" hidden="false" customHeight="false" outlineLevel="0" collapsed="false">
      <c r="A23" s="9" t="str">
        <f aca="false">"353207"</f>
        <v>353207</v>
      </c>
      <c r="B23" s="29" t="n">
        <f aca="false">ROUND(MAX('Exam 1'!G23,'Exam 2'!G23,'Exam 3'!G23),0)</f>
        <v>18</v>
      </c>
      <c r="C23" s="22" t="n">
        <f aca="false">Project!B23</f>
        <v>6</v>
      </c>
      <c r="D23" s="29" t="n">
        <f aca="false">Exercises!L23</f>
        <v>1</v>
      </c>
      <c r="E23" s="22" t="n">
        <f aca="false">Homework!L23</f>
        <v>1</v>
      </c>
      <c r="F23" s="29" t="n">
        <f aca="false">SUM(B23:E23)</f>
        <v>26</v>
      </c>
      <c r="G23" s="22" t="n">
        <f aca="false">IF(C23=0,0,1)</f>
        <v>1</v>
      </c>
      <c r="H23" s="29" t="n">
        <f aca="false">IF(G23*F23 &lt; 16,0, IF(G23*F23 &lt; 20,1, IF(G23*F23 &lt; 24, 2, IF(G23*F23 &lt; 28, 3, IF(G23*F23 &lt; 32, 4, 5)))))</f>
        <v>3</v>
      </c>
    </row>
    <row r="24" customFormat="false" ht="12.8" hidden="false" customHeight="false" outlineLevel="0" collapsed="false">
      <c r="A24" s="9" t="str">
        <f aca="false">"525284"</f>
        <v>525284</v>
      </c>
      <c r="B24" s="29" t="n">
        <f aca="false">ROUND(MAX('Exam 1'!G24,'Exam 2'!G24,'Exam 3'!G24),0)</f>
        <v>19</v>
      </c>
      <c r="C24" s="22" t="n">
        <f aca="false">Project!B24</f>
        <v>5</v>
      </c>
      <c r="D24" s="29" t="n">
        <f aca="false">Exercises!L24</f>
        <v>3</v>
      </c>
      <c r="E24" s="22" t="n">
        <f aca="false">Homework!L24</f>
        <v>2</v>
      </c>
      <c r="F24" s="29" t="n">
        <f aca="false">SUM(B24:E24)</f>
        <v>29</v>
      </c>
      <c r="G24" s="22" t="n">
        <f aca="false">IF(C24=0,0,1)</f>
        <v>1</v>
      </c>
      <c r="H24" s="29" t="n">
        <f aca="false">IF(G24*F24 &lt; 16,0, IF(G24*F24 &lt; 20,1, IF(G24*F24 &lt; 24, 2, IF(G24*F24 &lt; 28, 3, IF(G24*F24 &lt; 32, 4, 5)))))</f>
        <v>4</v>
      </c>
    </row>
    <row r="25" customFormat="false" ht="12.8" hidden="false" customHeight="false" outlineLevel="0" collapsed="false">
      <c r="A25" s="9" t="str">
        <f aca="false">"482136"</f>
        <v>482136</v>
      </c>
      <c r="B25" s="29" t="n">
        <f aca="false">ROUND(MAX('Exam 1'!G25,'Exam 2'!G25,'Exam 3'!G25),0)</f>
        <v>24</v>
      </c>
      <c r="C25" s="22" t="n">
        <f aca="false">Project!B25</f>
        <v>6</v>
      </c>
      <c r="D25" s="29" t="n">
        <f aca="false">Exercises!L25</f>
        <v>3</v>
      </c>
      <c r="E25" s="22" t="n">
        <f aca="false">Homework!L25</f>
        <v>2</v>
      </c>
      <c r="F25" s="29" t="n">
        <f aca="false">SUM(B25:E25)</f>
        <v>35</v>
      </c>
      <c r="G25" s="22" t="n">
        <f aca="false">IF(C25=0,0,1)</f>
        <v>1</v>
      </c>
      <c r="H25" s="29" t="n">
        <f aca="false">IF(G25*F25 &lt; 16,0, IF(G25*F25 &lt; 20,1, IF(G25*F25 &lt; 24, 2, IF(G25*F25 &lt; 28, 3, IF(G25*F25 &lt; 32, 4, 5)))))</f>
        <v>5</v>
      </c>
    </row>
    <row r="26" customFormat="false" ht="12.8" hidden="false" customHeight="false" outlineLevel="0" collapsed="false">
      <c r="A26" s="9" t="str">
        <f aca="false">"348005"</f>
        <v>348005</v>
      </c>
      <c r="B26" s="29" t="n">
        <f aca="false">ROUND(MAX('Exam 1'!G26,'Exam 2'!G26,'Exam 3'!G26),0)</f>
        <v>19</v>
      </c>
      <c r="C26" s="22" t="n">
        <f aca="false">Project!B26</f>
        <v>3</v>
      </c>
      <c r="D26" s="29" t="n">
        <f aca="false">Exercises!L26</f>
        <v>2</v>
      </c>
      <c r="E26" s="22" t="n">
        <f aca="false">Homework!L26</f>
        <v>2</v>
      </c>
      <c r="F26" s="29" t="n">
        <f aca="false">SUM(B26:E26)</f>
        <v>26</v>
      </c>
      <c r="G26" s="22" t="n">
        <f aca="false">IF(C26=0,0,1)</f>
        <v>1</v>
      </c>
      <c r="H26" s="29" t="n">
        <f aca="false">IF(G26*F26 &lt; 16,0, IF(G26*F26 &lt; 20,1, IF(G26*F26 &lt; 24, 2, IF(G26*F26 &lt; 28, 3, IF(G26*F26 &lt; 32, 4, 5)))))</f>
        <v>3</v>
      </c>
    </row>
    <row r="27" customFormat="false" ht="12.8" hidden="false" customHeight="false" outlineLevel="0" collapsed="false">
      <c r="A27" s="9" t="str">
        <f aca="false">"84581P"</f>
        <v>84581P</v>
      </c>
      <c r="B27" s="29" t="n">
        <f aca="false">ROUND(MAX('Exam 1'!G27,'Exam 2'!G27,'Exam 3'!G27),0)</f>
        <v>24</v>
      </c>
      <c r="C27" s="22" t="n">
        <f aca="false">Project!B27</f>
        <v>6</v>
      </c>
      <c r="D27" s="29" t="n">
        <f aca="false">Exercises!L27</f>
        <v>2</v>
      </c>
      <c r="E27" s="22" t="n">
        <f aca="false">Homework!L27</f>
        <v>3</v>
      </c>
      <c r="F27" s="29" t="n">
        <f aca="false">SUM(B27:E27)</f>
        <v>35</v>
      </c>
      <c r="G27" s="22" t="n">
        <f aca="false">IF(C27=0,0,1)</f>
        <v>1</v>
      </c>
      <c r="H27" s="29" t="n">
        <f aca="false">IF(G27*F27 &lt; 16,0, IF(G27*F27 &lt; 20,1, IF(G27*F27 &lt; 24, 2, IF(G27*F27 &lt; 28, 3, IF(G27*F27 &lt; 32, 4, 5)))))</f>
        <v>5</v>
      </c>
    </row>
    <row r="28" customFormat="false" ht="12.8" hidden="false" customHeight="false" outlineLevel="0" collapsed="false">
      <c r="A28" s="9" t="str">
        <f aca="false">"473640"</f>
        <v>473640</v>
      </c>
      <c r="B28" s="29" t="n">
        <f aca="false">ROUND(MAX('Exam 1'!G28,'Exam 2'!G28,'Exam 3'!G28),0)</f>
        <v>26</v>
      </c>
      <c r="C28" s="22" t="n">
        <f aca="false">Project!B28</f>
        <v>6</v>
      </c>
      <c r="D28" s="29" t="n">
        <f aca="false">Exercises!L28</f>
        <v>3</v>
      </c>
      <c r="E28" s="22" t="n">
        <f aca="false">Homework!L28</f>
        <v>3</v>
      </c>
      <c r="F28" s="29" t="n">
        <f aca="false">SUM(B28:E28)</f>
        <v>38</v>
      </c>
      <c r="G28" s="22" t="n">
        <f aca="false">IF(C28=0,0,1)</f>
        <v>1</v>
      </c>
      <c r="H28" s="29" t="n">
        <f aca="false">IF(G28*F28 &lt; 16,0, IF(G28*F28 &lt; 20,1, IF(G28*F28 &lt; 24, 2, IF(G28*F28 &lt; 28, 3, IF(G28*F28 &lt; 32, 4, 5)))))</f>
        <v>5</v>
      </c>
    </row>
    <row r="29" customFormat="false" ht="12.8" hidden="false" customHeight="false" outlineLevel="0" collapsed="false">
      <c r="A29" s="9" t="str">
        <f aca="false">"540133"</f>
        <v>540133</v>
      </c>
      <c r="B29" s="29" t="n">
        <f aca="false">ROUND(MAX('Exam 1'!G29,'Exam 2'!G29,'Exam 3'!G29),0)</f>
        <v>21</v>
      </c>
      <c r="C29" s="22" t="n">
        <f aca="false">Project!B29</f>
        <v>6</v>
      </c>
      <c r="D29" s="29" t="n">
        <f aca="false">Exercises!L29</f>
        <v>3</v>
      </c>
      <c r="E29" s="22" t="n">
        <f aca="false">Homework!L29</f>
        <v>3</v>
      </c>
      <c r="F29" s="29" t="n">
        <f aca="false">SUM(B29:E29)</f>
        <v>33</v>
      </c>
      <c r="G29" s="22" t="n">
        <f aca="false">IF(C29=0,0,1)</f>
        <v>1</v>
      </c>
      <c r="H29" s="29" t="n">
        <f aca="false">IF(G29*F29 &lt; 16,0, IF(G29*F29 &lt; 20,1, IF(G29*F29 &lt; 24, 2, IF(G29*F29 &lt; 28, 3, IF(G29*F29 &lt; 32, 4, 5)))))</f>
        <v>5</v>
      </c>
    </row>
    <row r="30" customFormat="false" ht="12.8" hidden="false" customHeight="false" outlineLevel="0" collapsed="false">
      <c r="A30" s="9" t="str">
        <f aca="false">"51620U"</f>
        <v>51620U</v>
      </c>
      <c r="B30" s="29" t="n">
        <f aca="false">ROUND(MAX('Exam 1'!G30,'Exam 2'!G30,'Exam 3'!G30),0)</f>
        <v>0</v>
      </c>
      <c r="C30" s="22" t="n">
        <f aca="false">Project!B30</f>
        <v>0</v>
      </c>
      <c r="D30" s="29" t="n">
        <f aca="false">Exercises!L30</f>
        <v>0</v>
      </c>
      <c r="E30" s="22" t="n">
        <f aca="false">Homework!L30</f>
        <v>0</v>
      </c>
      <c r="F30" s="29" t="n">
        <f aca="false">SUM(B30:E30)</f>
        <v>0</v>
      </c>
      <c r="G30" s="22" t="n">
        <f aca="false">IF(C30=0,0,1)</f>
        <v>0</v>
      </c>
      <c r="H30" s="29" t="n">
        <f aca="false">IF(G30*F30 &lt; 16,0, IF(G30*F30 &lt; 20,1, IF(G30*F30 &lt; 24, 2, IF(G30*F30 &lt; 28, 3, IF(G30*F30 &lt; 32, 4, 5)))))</f>
        <v>0</v>
      </c>
    </row>
    <row r="31" customFormat="false" ht="12.8" hidden="false" customHeight="false" outlineLevel="0" collapsed="false">
      <c r="A31" s="9" t="str">
        <f aca="false">"348335"</f>
        <v>348335</v>
      </c>
      <c r="B31" s="29" t="n">
        <f aca="false">ROUND(MAX('Exam 1'!G31,'Exam 2'!G31,'Exam 3'!G31),0)</f>
        <v>17</v>
      </c>
      <c r="C31" s="22" t="n">
        <f aca="false">Project!B31</f>
        <v>6</v>
      </c>
      <c r="D31" s="29" t="n">
        <f aca="false">Exercises!L31</f>
        <v>0</v>
      </c>
      <c r="E31" s="22" t="n">
        <f aca="false">Homework!L31</f>
        <v>0</v>
      </c>
      <c r="F31" s="29" t="n">
        <f aca="false">SUM(B31:E31)</f>
        <v>23</v>
      </c>
      <c r="G31" s="22" t="n">
        <f aca="false">IF(C31=0,0,1)</f>
        <v>1</v>
      </c>
      <c r="H31" s="29" t="n">
        <f aca="false">IF(G31*F31 &lt; 16,0, IF(G31*F31 &lt; 20,1, IF(G31*F31 &lt; 24, 2, IF(G31*F31 &lt; 28, 3, IF(G31*F31 &lt; 32, 4, 5)))))</f>
        <v>2</v>
      </c>
    </row>
    <row r="32" customFormat="false" ht="12.8" hidden="false" customHeight="false" outlineLevel="0" collapsed="false">
      <c r="A32" s="9" t="str">
        <f aca="false">"586210"</f>
        <v>586210</v>
      </c>
      <c r="B32" s="29" t="n">
        <f aca="false">ROUND(MAX('Exam 1'!G32,'Exam 2'!G32,'Exam 3'!G32),0)</f>
        <v>26</v>
      </c>
      <c r="C32" s="22" t="n">
        <f aca="false">Project!B32</f>
        <v>6</v>
      </c>
      <c r="D32" s="29" t="n">
        <f aca="false">Exercises!L32</f>
        <v>3</v>
      </c>
      <c r="E32" s="22" t="n">
        <f aca="false">Homework!L32</f>
        <v>3</v>
      </c>
      <c r="F32" s="29" t="n">
        <f aca="false">SUM(B32:E32)</f>
        <v>38</v>
      </c>
      <c r="G32" s="22" t="n">
        <f aca="false">IF(C32=0,0,1)</f>
        <v>1</v>
      </c>
      <c r="H32" s="29" t="n">
        <f aca="false">IF(G32*F32 &lt; 16,0, IF(G32*F32 &lt; 20,1, IF(G32*F32 &lt; 24, 2, IF(G32*F32 &lt; 28, 3, IF(G32*F32 &lt; 32, 4, 5)))))</f>
        <v>5</v>
      </c>
    </row>
    <row r="33" customFormat="false" ht="12.8" hidden="false" customHeight="false" outlineLevel="0" collapsed="false">
      <c r="A33" s="9" t="str">
        <f aca="false">"528883"</f>
        <v>528883</v>
      </c>
      <c r="B33" s="29" t="n">
        <f aca="false">ROUND(MAX('Exam 1'!G33,'Exam 2'!G33,'Exam 3'!G33),0)</f>
        <v>22</v>
      </c>
      <c r="C33" s="22" t="n">
        <f aca="false">Project!B33</f>
        <v>6</v>
      </c>
      <c r="D33" s="29" t="n">
        <f aca="false">Exercises!L33</f>
        <v>3</v>
      </c>
      <c r="E33" s="22" t="n">
        <f aca="false">Homework!L33</f>
        <v>3</v>
      </c>
      <c r="F33" s="29" t="n">
        <f aca="false">SUM(B33:E33)</f>
        <v>34</v>
      </c>
      <c r="G33" s="22" t="n">
        <f aca="false">IF(C33=0,0,1)</f>
        <v>1</v>
      </c>
      <c r="H33" s="29" t="n">
        <f aca="false">IF(G33*F33 &lt; 16,0, IF(G33*F33 &lt; 20,1, IF(G33*F33 &lt; 24, 2, IF(G33*F33 &lt; 28, 3, IF(G33*F33 &lt; 32, 4, 5)))))</f>
        <v>5</v>
      </c>
    </row>
    <row r="34" customFormat="false" ht="12.8" hidden="false" customHeight="false" outlineLevel="0" collapsed="false">
      <c r="A34" s="9" t="str">
        <f aca="false">"47130M"</f>
        <v>47130M</v>
      </c>
      <c r="B34" s="29" t="n">
        <f aca="false">ROUND(MAX('Exam 1'!G34,'Exam 2'!G34,'Exam 3'!G34),0)</f>
        <v>24</v>
      </c>
      <c r="C34" s="22" t="n">
        <f aca="false">Project!B34</f>
        <v>6</v>
      </c>
      <c r="D34" s="29" t="n">
        <f aca="false">Exercises!L34</f>
        <v>3</v>
      </c>
      <c r="E34" s="22" t="n">
        <f aca="false">Homework!L34</f>
        <v>3</v>
      </c>
      <c r="F34" s="29" t="n">
        <f aca="false">SUM(B34:E34)</f>
        <v>36</v>
      </c>
      <c r="G34" s="22" t="n">
        <f aca="false">IF(C34=0,0,1)</f>
        <v>1</v>
      </c>
      <c r="H34" s="29" t="n">
        <f aca="false">IF(G34*F34 &lt; 16,0, IF(G34*F34 &lt; 20,1, IF(G34*F34 &lt; 24, 2, IF(G34*F34 &lt; 28, 3, IF(G34*F34 &lt; 32, 4, 5)))))</f>
        <v>5</v>
      </c>
    </row>
    <row r="35" customFormat="false" ht="12.8" hidden="false" customHeight="false" outlineLevel="0" collapsed="false">
      <c r="A35" s="12" t="n">
        <v>528935</v>
      </c>
      <c r="B35" s="29" t="n">
        <f aca="false">ROUND(MAX('Exam 1'!G35,'Exam 2'!G35,'Exam 3'!G35),0)</f>
        <v>0</v>
      </c>
      <c r="C35" s="22" t="n">
        <f aca="false">Project!B35</f>
        <v>0</v>
      </c>
      <c r="D35" s="29" t="n">
        <f aca="false">Exercises!L35</f>
        <v>0</v>
      </c>
      <c r="E35" s="22" t="n">
        <f aca="false">Homework!L35</f>
        <v>0</v>
      </c>
      <c r="F35" s="29" t="n">
        <f aca="false">SUM(B35:E35)</f>
        <v>0</v>
      </c>
      <c r="G35" s="22" t="n">
        <f aca="false">IF(C35=0,0,1)</f>
        <v>0</v>
      </c>
      <c r="H35" s="29" t="n">
        <f aca="false">IF(G35*F35 &lt; 16,0, IF(G35*F35 &lt; 20,1, IF(G35*F35 &lt; 24, 2, IF(G35*F35 &lt; 28, 3, IF(G35*F35 &lt; 32, 4, 5)))))</f>
        <v>0</v>
      </c>
    </row>
    <row r="36" customFormat="false" ht="12.8" hidden="false" customHeight="false" outlineLevel="0" collapsed="false">
      <c r="A36" s="9" t="str">
        <f aca="false">"476799"</f>
        <v>476799</v>
      </c>
      <c r="B36" s="29" t="n">
        <f aca="false">ROUND(MAX('Exam 1'!G36,'Exam 2'!G36,'Exam 3'!G36),0)</f>
        <v>18</v>
      </c>
      <c r="C36" s="22" t="n">
        <f aca="false">Project!B36</f>
        <v>6</v>
      </c>
      <c r="D36" s="29" t="n">
        <f aca="false">Exercises!L36</f>
        <v>3</v>
      </c>
      <c r="E36" s="22" t="n">
        <f aca="false">Homework!L36</f>
        <v>3</v>
      </c>
      <c r="F36" s="29" t="n">
        <f aca="false">SUM(B36:E36)</f>
        <v>30</v>
      </c>
      <c r="G36" s="22" t="n">
        <f aca="false">IF(C36=0,0,1)</f>
        <v>1</v>
      </c>
      <c r="H36" s="29" t="n">
        <f aca="false">IF(G36*F36 &lt; 16,0, IF(G36*F36 &lt; 20,1, IF(G36*F36 &lt; 24, 2, IF(G36*F36 &lt; 28, 3, IF(G36*F36 &lt; 32, 4, 5)))))</f>
        <v>4</v>
      </c>
    </row>
    <row r="37" customFormat="false" ht="12.8" hidden="false" customHeight="false" outlineLevel="0" collapsed="false">
      <c r="A37" s="9" t="str">
        <f aca="false">"355629"</f>
        <v>355629</v>
      </c>
      <c r="B37" s="29" t="n">
        <f aca="false">ROUND(MAX('Exam 1'!G37,'Exam 2'!G37,'Exam 3'!G37),0)</f>
        <v>0</v>
      </c>
      <c r="C37" s="22" t="n">
        <f aca="false">Project!B37</f>
        <v>0</v>
      </c>
      <c r="D37" s="29" t="n">
        <f aca="false">Exercises!L37</f>
        <v>0</v>
      </c>
      <c r="E37" s="22" t="n">
        <f aca="false">Homework!L37</f>
        <v>0</v>
      </c>
      <c r="F37" s="29" t="n">
        <f aca="false">SUM(B37:E37)</f>
        <v>0</v>
      </c>
      <c r="G37" s="22" t="n">
        <f aca="false">IF(C37=0,0,1)</f>
        <v>0</v>
      </c>
      <c r="H37" s="29" t="n">
        <f aca="false">IF(G37*F37 &lt; 16,0, IF(G37*F37 &lt; 20,1, IF(G37*F37 &lt; 24, 2, IF(G37*F37 &lt; 28, 3, IF(G37*F37 &lt; 32, 4, 5)))))</f>
        <v>0</v>
      </c>
    </row>
    <row r="38" customFormat="false" ht="12.8" hidden="false" customHeight="false" outlineLevel="0" collapsed="false">
      <c r="A38" s="9" t="str">
        <f aca="false">"223094"</f>
        <v>223094</v>
      </c>
      <c r="B38" s="29" t="n">
        <f aca="false">ROUND(MAX('Exam 1'!G38,'Exam 2'!G38,'Exam 3'!G38),0)</f>
        <v>22</v>
      </c>
      <c r="C38" s="22" t="n">
        <f aca="false">Project!B38</f>
        <v>3</v>
      </c>
      <c r="D38" s="29" t="n">
        <f aca="false">Exercises!L38</f>
        <v>2</v>
      </c>
      <c r="E38" s="22" t="n">
        <f aca="false">Homework!L38</f>
        <v>3</v>
      </c>
      <c r="F38" s="29" t="n">
        <f aca="false">SUM(B38:E38)</f>
        <v>30</v>
      </c>
      <c r="G38" s="22" t="n">
        <f aca="false">IF(C38=0,0,1)</f>
        <v>1</v>
      </c>
      <c r="H38" s="29" t="n">
        <f aca="false">IF(G38*F38 &lt; 16,0, IF(G38*F38 &lt; 20,1, IF(G38*F38 &lt; 24, 2, IF(G38*F38 &lt; 28, 3, IF(G38*F38 &lt; 32, 4, 5)))))</f>
        <v>4</v>
      </c>
    </row>
    <row r="39" customFormat="false" ht="12.8" hidden="false" customHeight="false" outlineLevel="0" collapsed="false">
      <c r="A39" s="12" t="n">
        <v>525608</v>
      </c>
      <c r="B39" s="29" t="n">
        <f aca="false">ROUND(MAX('Exam 1'!G39,'Exam 2'!G39,'Exam 3'!G39),0)</f>
        <v>24</v>
      </c>
      <c r="C39" s="22" t="n">
        <f aca="false">Project!B39</f>
        <v>6</v>
      </c>
      <c r="D39" s="29" t="n">
        <f aca="false">Exercises!L39</f>
        <v>3</v>
      </c>
      <c r="E39" s="22" t="n">
        <f aca="false">Homework!L39</f>
        <v>3</v>
      </c>
      <c r="F39" s="29" t="n">
        <f aca="false">SUM(B39:E39)</f>
        <v>36</v>
      </c>
      <c r="G39" s="22" t="n">
        <f aca="false">IF(C39=0,0,1)</f>
        <v>1</v>
      </c>
      <c r="H39" s="29" t="n">
        <f aca="false">IF(G39*F39 &lt; 16,0, IF(G39*F39 &lt; 20,1, IF(G39*F39 &lt; 24, 2, IF(G39*F39 &lt; 28, 3, IF(G39*F39 &lt; 32, 4, 5)))))</f>
        <v>5</v>
      </c>
    </row>
    <row r="40" customFormat="false" ht="12.8" hidden="false" customHeight="false" outlineLevel="0" collapsed="false">
      <c r="A40" s="9" t="str">
        <f aca="false">"608949"</f>
        <v>608949</v>
      </c>
      <c r="B40" s="29" t="n">
        <f aca="false">ROUND(MAX('Exam 1'!G40,'Exam 2'!G40,'Exam 3'!G40),0)</f>
        <v>26</v>
      </c>
      <c r="C40" s="22" t="n">
        <f aca="false">Project!B40</f>
        <v>6</v>
      </c>
      <c r="D40" s="29" t="n">
        <f aca="false">Exercises!L40</f>
        <v>3</v>
      </c>
      <c r="E40" s="22" t="n">
        <f aca="false">Homework!L40</f>
        <v>3</v>
      </c>
      <c r="F40" s="29" t="n">
        <f aca="false">SUM(B40:E40)</f>
        <v>38</v>
      </c>
      <c r="G40" s="22" t="n">
        <f aca="false">IF(C40=0,0,1)</f>
        <v>1</v>
      </c>
      <c r="H40" s="29" t="n">
        <f aca="false">IF(G40*F40 &lt; 16,0, IF(G40*F40 &lt; 20,1, IF(G40*F40 &lt; 24, 2, IF(G40*F40 &lt; 28, 3, IF(G40*F40 &lt; 32, 4, 5)))))</f>
        <v>5</v>
      </c>
    </row>
    <row r="41" customFormat="false" ht="12.8" hidden="false" customHeight="false" outlineLevel="0" collapsed="false">
      <c r="A41" s="9" t="str">
        <f aca="false">"556091"</f>
        <v>556091</v>
      </c>
      <c r="B41" s="29" t="n">
        <f aca="false">ROUND(MAX('Exam 1'!G41,'Exam 2'!G41,'Exam 3'!G41),0)</f>
        <v>0</v>
      </c>
      <c r="C41" s="22" t="n">
        <f aca="false">Project!B41</f>
        <v>0</v>
      </c>
      <c r="D41" s="29" t="n">
        <f aca="false">Exercises!L41</f>
        <v>0</v>
      </c>
      <c r="E41" s="22" t="n">
        <f aca="false">Homework!L41</f>
        <v>0</v>
      </c>
      <c r="F41" s="29" t="n">
        <f aca="false">SUM(B41:E41)</f>
        <v>0</v>
      </c>
      <c r="G41" s="22" t="n">
        <f aca="false">IF(C41=0,0,1)</f>
        <v>0</v>
      </c>
      <c r="H41" s="29" t="n">
        <f aca="false">IF(G41*F41 &lt; 16,0, IF(G41*F41 &lt; 20,1, IF(G41*F41 &lt; 24, 2, IF(G41*F41 &lt; 28, 3, IF(G41*F41 &lt; 32, 4, 5)))))</f>
        <v>0</v>
      </c>
    </row>
    <row r="42" customFormat="false" ht="12.8" hidden="false" customHeight="false" outlineLevel="0" collapsed="false">
      <c r="A42" s="9" t="str">
        <f aca="false">"425481"</f>
        <v>425481</v>
      </c>
      <c r="B42" s="29" t="n">
        <f aca="false">ROUND(MAX('Exam 1'!G42,'Exam 2'!G42,'Exam 3'!G42),0)</f>
        <v>14</v>
      </c>
      <c r="C42" s="22" t="n">
        <f aca="false">Project!B42</f>
        <v>6</v>
      </c>
      <c r="D42" s="29" t="n">
        <f aca="false">Exercises!L42</f>
        <v>0</v>
      </c>
      <c r="E42" s="22" t="n">
        <f aca="false">Homework!L42</f>
        <v>0</v>
      </c>
      <c r="F42" s="29" t="n">
        <f aca="false">SUM(B42:E42)</f>
        <v>20</v>
      </c>
      <c r="G42" s="22" t="n">
        <f aca="false">IF(C42=0,0,1)</f>
        <v>1</v>
      </c>
      <c r="H42" s="29" t="n">
        <f aca="false">IF(G42*F42 &lt; 16,0, IF(G42*F42 &lt; 20,1, IF(G42*F42 &lt; 24, 2, IF(G42*F42 &lt; 28, 3, IF(G42*F42 &lt; 32, 4, 5)))))</f>
        <v>2</v>
      </c>
    </row>
    <row r="43" customFormat="false" ht="12.8" hidden="false" customHeight="false" outlineLevel="0" collapsed="false">
      <c r="A43" s="9" t="str">
        <f aca="false">"525789"</f>
        <v>525789</v>
      </c>
      <c r="B43" s="29" t="n">
        <f aca="false">ROUND(MAX('Exam 1'!G43,'Exam 2'!G43,'Exam 3'!G43),0)</f>
        <v>26</v>
      </c>
      <c r="C43" s="22" t="n">
        <f aca="false">Project!B43</f>
        <v>6</v>
      </c>
      <c r="D43" s="29" t="n">
        <f aca="false">Exercises!L43</f>
        <v>3</v>
      </c>
      <c r="E43" s="22" t="n">
        <f aca="false">Homework!L43</f>
        <v>3</v>
      </c>
      <c r="F43" s="29" t="n">
        <f aca="false">SUM(B43:E43)</f>
        <v>38</v>
      </c>
      <c r="G43" s="22" t="n">
        <f aca="false">IF(C43=0,0,1)</f>
        <v>1</v>
      </c>
      <c r="H43" s="29" t="n">
        <f aca="false">IF(G43*F43 &lt; 16,0, IF(G43*F43 &lt; 20,1, IF(G43*F43 &lt; 24, 2, IF(G43*F43 &lt; 28, 3, IF(G43*F43 &lt; 32, 4, 5)))))</f>
        <v>5</v>
      </c>
    </row>
    <row r="44" customFormat="false" ht="12.8" hidden="false" customHeight="false" outlineLevel="0" collapsed="false">
      <c r="A44" s="9" t="str">
        <f aca="false">"425504"</f>
        <v>425504</v>
      </c>
      <c r="B44" s="29" t="n">
        <f aca="false">ROUND(MAX('Exam 1'!G44,'Exam 2'!G44,'Exam 3'!G44),0)</f>
        <v>20</v>
      </c>
      <c r="C44" s="22" t="n">
        <f aca="false">Project!B44</f>
        <v>6</v>
      </c>
      <c r="D44" s="29" t="n">
        <f aca="false">Exercises!L44</f>
        <v>3</v>
      </c>
      <c r="E44" s="22" t="n">
        <f aca="false">Homework!L44</f>
        <v>1</v>
      </c>
      <c r="F44" s="29" t="n">
        <f aca="false">SUM(B44:E44)</f>
        <v>30</v>
      </c>
      <c r="G44" s="22" t="n">
        <f aca="false">IF(C44=0,0,1)</f>
        <v>1</v>
      </c>
      <c r="H44" s="29" t="n">
        <f aca="false">IF(G44*F44 &lt; 16,0, IF(G44*F44 &lt; 20,1, IF(G44*F44 &lt; 24, 2, IF(G44*F44 &lt; 28, 3, IF(G44*F44 &lt; 32, 4, 5)))))</f>
        <v>4</v>
      </c>
    </row>
    <row r="45" customFormat="false" ht="12.8" hidden="false" customHeight="false" outlineLevel="0" collapsed="false">
      <c r="A45" s="9" t="str">
        <f aca="false">"476883"</f>
        <v>476883</v>
      </c>
      <c r="B45" s="29" t="n">
        <f aca="false">ROUND(MAX('Exam 1'!G45,'Exam 2'!G45,'Exam 3'!G45),0)</f>
        <v>23</v>
      </c>
      <c r="C45" s="22" t="n">
        <f aca="false">Project!B45</f>
        <v>6</v>
      </c>
      <c r="D45" s="29" t="n">
        <f aca="false">Exercises!L45</f>
        <v>3</v>
      </c>
      <c r="E45" s="22" t="n">
        <f aca="false">Homework!L45</f>
        <v>3</v>
      </c>
      <c r="F45" s="29" t="n">
        <f aca="false">SUM(B45:E45)</f>
        <v>35</v>
      </c>
      <c r="G45" s="22" t="n">
        <f aca="false">IF(C45=0,0,1)</f>
        <v>1</v>
      </c>
      <c r="H45" s="29" t="n">
        <f aca="false">IF(G45*F45 &lt; 16,0, IF(G45*F45 &lt; 20,1, IF(G45*F45 &lt; 24, 2, IF(G45*F45 &lt; 28, 3, IF(G45*F45 &lt; 32, 4, 5)))))</f>
        <v>5</v>
      </c>
    </row>
    <row r="46" customFormat="false" ht="12.8" hidden="false" customHeight="false" outlineLevel="0" collapsed="false">
      <c r="A46" s="9" t="str">
        <f aca="false">"529138"</f>
        <v>529138</v>
      </c>
      <c r="B46" s="29" t="n">
        <f aca="false">ROUND(MAX('Exam 1'!G46,'Exam 2'!G46,'Exam 3'!G46),0)</f>
        <v>0</v>
      </c>
      <c r="C46" s="22" t="n">
        <f aca="false">Project!B46</f>
        <v>0</v>
      </c>
      <c r="D46" s="29" t="n">
        <f aca="false">Exercises!L46</f>
        <v>3</v>
      </c>
      <c r="E46" s="22" t="n">
        <f aca="false">Homework!L46</f>
        <v>1</v>
      </c>
      <c r="F46" s="29" t="n">
        <f aca="false">SUM(B46:E46)</f>
        <v>4</v>
      </c>
      <c r="G46" s="22" t="n">
        <f aca="false">IF(C46=0,0,1)</f>
        <v>0</v>
      </c>
      <c r="H46" s="29" t="n">
        <f aca="false">IF(G46*F46 &lt; 16,0, IF(G46*F46 &lt; 20,1, IF(G46*F46 &lt; 24, 2, IF(G46*F46 &lt; 28, 3, IF(G46*F46 &lt; 32, 4, 5)))))</f>
        <v>0</v>
      </c>
    </row>
    <row r="47" customFormat="false" ht="12.8" hidden="false" customHeight="false" outlineLevel="0" collapsed="false">
      <c r="A47" s="9" t="str">
        <f aca="false">"526186"</f>
        <v>526186</v>
      </c>
      <c r="B47" s="29" t="n">
        <f aca="false">ROUND(MAX('Exam 1'!G47,'Exam 2'!G47,'Exam 3'!G47),0)</f>
        <v>25</v>
      </c>
      <c r="C47" s="22" t="n">
        <f aca="false">Project!B47</f>
        <v>6</v>
      </c>
      <c r="D47" s="29" t="n">
        <f aca="false">Exercises!L47</f>
        <v>3</v>
      </c>
      <c r="E47" s="22" t="n">
        <f aca="false">Homework!L47</f>
        <v>3</v>
      </c>
      <c r="F47" s="29" t="n">
        <f aca="false">SUM(B47:E47)</f>
        <v>37</v>
      </c>
      <c r="G47" s="22" t="n">
        <f aca="false">IF(C47=0,0,1)</f>
        <v>1</v>
      </c>
      <c r="H47" s="29" t="n">
        <f aca="false">IF(G47*F47 &lt; 16,0, IF(G47*F47 &lt; 20,1, IF(G47*F47 &lt; 24, 2, IF(G47*F47 &lt; 28, 3, IF(G47*F47 &lt; 32, 4, 5)))))</f>
        <v>5</v>
      </c>
    </row>
    <row r="48" customFormat="false" ht="12.8" hidden="false" customHeight="false" outlineLevel="0" collapsed="false">
      <c r="A48" s="9" t="str">
        <f aca="false">"680624"</f>
        <v>680624</v>
      </c>
      <c r="B48" s="29" t="n">
        <f aca="false">ROUND(MAX('Exam 1'!G48,'Exam 2'!G48,'Exam 3'!G48),0)</f>
        <v>11</v>
      </c>
      <c r="C48" s="22" t="n">
        <f aca="false">Project!B48</f>
        <v>5</v>
      </c>
      <c r="D48" s="29" t="n">
        <f aca="false">Exercises!L48</f>
        <v>3</v>
      </c>
      <c r="E48" s="22" t="n">
        <f aca="false">Homework!L48</f>
        <v>2</v>
      </c>
      <c r="F48" s="29" t="n">
        <f aca="false">SUM(B48:E48)</f>
        <v>21</v>
      </c>
      <c r="G48" s="22" t="n">
        <f aca="false">IF(C48=0,0,1)</f>
        <v>1</v>
      </c>
      <c r="H48" s="29" t="n">
        <f aca="false">IF(G48*F48 &lt; 16,0, IF(G48*F48 &lt; 20,1, IF(G48*F48 &lt; 24, 2, IF(G48*F48 &lt; 28, 3, IF(G48*F48 &lt; 32, 4, 5)))))</f>
        <v>2</v>
      </c>
    </row>
    <row r="49" customFormat="false" ht="12.8" hidden="false" customHeight="false" outlineLevel="0" collapsed="false">
      <c r="A49" s="9" t="str">
        <f aca="false">"546645"</f>
        <v>546645</v>
      </c>
      <c r="B49" s="29" t="n">
        <f aca="false">ROUND(MAX('Exam 1'!G49,'Exam 2'!G49,'Exam 3'!G49),0)</f>
        <v>0</v>
      </c>
      <c r="C49" s="22" t="n">
        <f aca="false">Project!B49</f>
        <v>0</v>
      </c>
      <c r="D49" s="29" t="n">
        <f aca="false">Exercises!L49</f>
        <v>0</v>
      </c>
      <c r="E49" s="22" t="n">
        <f aca="false">Homework!L49</f>
        <v>0</v>
      </c>
      <c r="F49" s="29" t="n">
        <f aca="false">SUM(B49:E49)</f>
        <v>0</v>
      </c>
      <c r="G49" s="22" t="n">
        <f aca="false">IF(C49=0,0,1)</f>
        <v>0</v>
      </c>
      <c r="H49" s="29" t="n">
        <f aca="false">IF(G49*F49 &lt; 16,0, IF(G49*F49 &lt; 20,1, IF(G49*F49 &lt; 24, 2, IF(G49*F49 &lt; 28, 3, IF(G49*F49 &lt; 32, 4, 5)))))</f>
        <v>0</v>
      </c>
    </row>
    <row r="50" customFormat="false" ht="12.8" hidden="false" customHeight="false" outlineLevel="0" collapsed="false">
      <c r="A50" s="9" t="str">
        <f aca="false">"223243"</f>
        <v>223243</v>
      </c>
      <c r="B50" s="29" t="n">
        <f aca="false">ROUND(MAX('Exam 1'!G50,'Exam 2'!G50,'Exam 3'!G50),0)</f>
        <v>18</v>
      </c>
      <c r="C50" s="22" t="n">
        <f aca="false">Project!B50</f>
        <v>6</v>
      </c>
      <c r="D50" s="29" t="n">
        <f aca="false">Exercises!L50</f>
        <v>0</v>
      </c>
      <c r="E50" s="22" t="n">
        <f aca="false">Homework!L50</f>
        <v>3</v>
      </c>
      <c r="F50" s="29" t="n">
        <f aca="false">SUM(B50:E50)</f>
        <v>27</v>
      </c>
      <c r="G50" s="22" t="n">
        <f aca="false">IF(C50=0,0,1)</f>
        <v>1</v>
      </c>
      <c r="H50" s="29" t="n">
        <f aca="false">IF(G50*F50 &lt; 16,0, IF(G50*F50 &lt; 20,1, IF(G50*F50 &lt; 24, 2, IF(G50*F50 &lt; 28, 3, IF(G50*F50 &lt; 32, 4, 5)))))</f>
        <v>3</v>
      </c>
    </row>
    <row r="51" customFormat="false" ht="12.8" hidden="false" customHeight="false" outlineLevel="0" collapsed="false">
      <c r="A51" s="9" t="str">
        <f aca="false">"425698"</f>
        <v>425698</v>
      </c>
      <c r="B51" s="29" t="n">
        <f aca="false">ROUND(MAX('Exam 1'!G51,'Exam 2'!G51,'Exam 3'!G51),0)</f>
        <v>20</v>
      </c>
      <c r="C51" s="22" t="n">
        <f aca="false">Project!B51</f>
        <v>6</v>
      </c>
      <c r="D51" s="29" t="n">
        <f aca="false">Exercises!L51</f>
        <v>3</v>
      </c>
      <c r="E51" s="22" t="n">
        <f aca="false">Homework!L51</f>
        <v>3</v>
      </c>
      <c r="F51" s="29" t="n">
        <f aca="false">SUM(B51:E51)</f>
        <v>32</v>
      </c>
      <c r="G51" s="22" t="n">
        <f aca="false">IF(C51=0,0,1)</f>
        <v>1</v>
      </c>
      <c r="H51" s="29" t="n">
        <f aca="false">IF(G51*F51 &lt; 16,0, IF(G51*F51 &lt; 20,1, IF(G51*F51 &lt; 24, 2, IF(G51*F51 &lt; 28, 3, IF(G51*F51 &lt; 32, 4, 5)))))</f>
        <v>5</v>
      </c>
    </row>
    <row r="52" customFormat="false" ht="12.8" hidden="false" customHeight="false" outlineLevel="0" collapsed="false">
      <c r="A52" s="9" t="str">
        <f aca="false">"429584"</f>
        <v>429584</v>
      </c>
      <c r="B52" s="29" t="n">
        <f aca="false">ROUND(MAX('Exam 1'!G52,'Exam 2'!G52,'Exam 3'!G52),0)</f>
        <v>0</v>
      </c>
      <c r="C52" s="22" t="n">
        <f aca="false">Project!B52</f>
        <v>0</v>
      </c>
      <c r="D52" s="29" t="n">
        <f aca="false">Exercises!L52</f>
        <v>1</v>
      </c>
      <c r="E52" s="22" t="n">
        <f aca="false">Homework!L52</f>
        <v>0</v>
      </c>
      <c r="F52" s="29" t="n">
        <f aca="false">SUM(B52:E52)</f>
        <v>1</v>
      </c>
      <c r="G52" s="22" t="n">
        <f aca="false">IF(C52=0,0,1)</f>
        <v>0</v>
      </c>
      <c r="H52" s="29" t="n">
        <f aca="false">IF(G52*F52 &lt; 16,0, IF(G52*F52 &lt; 20,1, IF(G52*F52 &lt; 24, 2, IF(G52*F52 &lt; 28, 3, IF(G52*F52 &lt; 32, 4, 5)))))</f>
        <v>0</v>
      </c>
    </row>
    <row r="53" customFormat="false" ht="12.8" hidden="false" customHeight="false" outlineLevel="0" collapsed="false">
      <c r="A53" s="9" t="str">
        <f aca="false">"287849"</f>
        <v>287849</v>
      </c>
      <c r="B53" s="29" t="n">
        <f aca="false">ROUND(MAX('Exam 1'!G53,'Exam 2'!G53,'Exam 3'!G53),0)</f>
        <v>21</v>
      </c>
      <c r="C53" s="22" t="n">
        <f aca="false">Project!B53</f>
        <v>6</v>
      </c>
      <c r="D53" s="29" t="n">
        <f aca="false">Exercises!L53</f>
        <v>3</v>
      </c>
      <c r="E53" s="22" t="n">
        <f aca="false">Homework!L53</f>
        <v>3</v>
      </c>
      <c r="F53" s="29" t="n">
        <f aca="false">SUM(B53:E53)</f>
        <v>33</v>
      </c>
      <c r="G53" s="22" t="n">
        <f aca="false">IF(C53=0,0,1)</f>
        <v>1</v>
      </c>
      <c r="H53" s="29" t="n">
        <f aca="false">IF(G53*F53 &lt; 16,0, IF(G53*F53 &lt; 20,1, IF(G53*F53 &lt; 24, 2, IF(G53*F53 &lt; 28, 3, IF(G53*F53 &lt; 32, 4, 5)))))</f>
        <v>5</v>
      </c>
    </row>
    <row r="54" customFormat="false" ht="12.8" hidden="false" customHeight="false" outlineLevel="0" collapsed="false">
      <c r="A54" s="9" t="str">
        <f aca="false">"479673"</f>
        <v>479673</v>
      </c>
      <c r="B54" s="29" t="n">
        <f aca="false">ROUND(MAX('Exam 1'!G54,'Exam 2'!G54,'Exam 3'!G54),0)</f>
        <v>23</v>
      </c>
      <c r="C54" s="22" t="n">
        <f aca="false">Project!B54</f>
        <v>6</v>
      </c>
      <c r="D54" s="29" t="n">
        <f aca="false">Exercises!L54</f>
        <v>3</v>
      </c>
      <c r="E54" s="22" t="n">
        <f aca="false">Homework!L54</f>
        <v>3</v>
      </c>
      <c r="F54" s="29" t="n">
        <f aca="false">SUM(B54:E54)</f>
        <v>35</v>
      </c>
      <c r="G54" s="22" t="n">
        <f aca="false">IF(C54=0,0,1)</f>
        <v>1</v>
      </c>
      <c r="H54" s="29" t="n">
        <f aca="false">IF(G54*F54 &lt; 16,0, IF(G54*F54 &lt; 20,1, IF(G54*F54 &lt; 24, 2, IF(G54*F54 &lt; 28, 3, IF(G54*F54 &lt; 32, 4, 5)))))</f>
        <v>5</v>
      </c>
    </row>
    <row r="55" customFormat="false" ht="12.8" hidden="false" customHeight="false" outlineLevel="0" collapsed="false">
      <c r="A55" s="9" t="str">
        <f aca="false">"425957"</f>
        <v>425957</v>
      </c>
      <c r="B55" s="29" t="n">
        <f aca="false">ROUND(MAX('Exam 1'!G55,'Exam 2'!G55,'Exam 3'!G55),0)</f>
        <v>20</v>
      </c>
      <c r="C55" s="22" t="n">
        <f aca="false">Project!B55</f>
        <v>6</v>
      </c>
      <c r="D55" s="29" t="n">
        <f aca="false">Exercises!L55</f>
        <v>3</v>
      </c>
      <c r="E55" s="22" t="n">
        <f aca="false">Homework!L55</f>
        <v>2</v>
      </c>
      <c r="F55" s="29" t="n">
        <f aca="false">SUM(B55:E55)</f>
        <v>31</v>
      </c>
      <c r="G55" s="22" t="n">
        <f aca="false">IF(C55=0,0,1)</f>
        <v>1</v>
      </c>
      <c r="H55" s="29" t="n">
        <f aca="false">IF(G55*F55 &lt; 16,0, IF(G55*F55 &lt; 20,1, IF(G55*F55 &lt; 24, 2, IF(G55*F55 &lt; 28, 3, IF(G55*F55 &lt; 32, 4, 5)))))</f>
        <v>4</v>
      </c>
    </row>
    <row r="56" customFormat="false" ht="12.8" hidden="false" customHeight="false" outlineLevel="0" collapsed="false">
      <c r="A56" s="9" t="str">
        <f aca="false">"483038"</f>
        <v>483038</v>
      </c>
      <c r="B56" s="29" t="n">
        <f aca="false">ROUND(MAX('Exam 1'!G56,'Exam 2'!G56,'Exam 3'!G56),0)</f>
        <v>0</v>
      </c>
      <c r="C56" s="22" t="n">
        <f aca="false">Project!B56</f>
        <v>0</v>
      </c>
      <c r="D56" s="29" t="n">
        <f aca="false">Exercises!L56</f>
        <v>1</v>
      </c>
      <c r="E56" s="22" t="n">
        <f aca="false">Homework!L56</f>
        <v>1</v>
      </c>
      <c r="F56" s="29" t="n">
        <f aca="false">SUM(B56:E56)</f>
        <v>2</v>
      </c>
      <c r="G56" s="22" t="n">
        <f aca="false">IF(C56=0,0,1)</f>
        <v>0</v>
      </c>
      <c r="H56" s="29" t="n">
        <f aca="false">IF(G56*F56 &lt; 16,0, IF(G56*F56 &lt; 20,1, IF(G56*F56 &lt; 24, 2, IF(G56*F56 &lt; 28, 3, IF(G56*F56 &lt; 32, 4, 5)))))</f>
        <v>0</v>
      </c>
    </row>
    <row r="57" customFormat="false" ht="12.8" hidden="false" customHeight="false" outlineLevel="0" collapsed="false">
      <c r="A57" s="9" t="str">
        <f aca="false">"479770"</f>
        <v>479770</v>
      </c>
      <c r="B57" s="29" t="n">
        <f aca="false">ROUND(MAX('Exam 1'!G57,'Exam 2'!G57,'Exam 3'!G57),0)</f>
        <v>25</v>
      </c>
      <c r="C57" s="22" t="n">
        <f aca="false">Project!B57</f>
        <v>6</v>
      </c>
      <c r="D57" s="29" t="n">
        <f aca="false">Exercises!L57</f>
        <v>3</v>
      </c>
      <c r="E57" s="22" t="n">
        <f aca="false">Homework!L57</f>
        <v>3</v>
      </c>
      <c r="F57" s="29" t="n">
        <f aca="false">SUM(B57:E57)</f>
        <v>37</v>
      </c>
      <c r="G57" s="22" t="n">
        <f aca="false">IF(C57=0,0,1)</f>
        <v>1</v>
      </c>
      <c r="H57" s="29" t="n">
        <f aca="false">IF(G57*F57 &lt; 16,0, IF(G57*F57 &lt; 20,1, IF(G57*F57 &lt; 24, 2, IF(G57*F57 &lt; 28, 3, IF(G57*F57 &lt; 32, 4, 5)))))</f>
        <v>5</v>
      </c>
    </row>
    <row r="58" customFormat="false" ht="12.8" hidden="false" customHeight="false" outlineLevel="0" collapsed="false">
      <c r="A58" s="9" t="str">
        <f aca="false">"53995U"</f>
        <v>53995U</v>
      </c>
      <c r="B58" s="29" t="n">
        <f aca="false">ROUND(MAX('Exam 1'!G58,'Exam 2'!G58,'Exam 3'!G58),0)</f>
        <v>0</v>
      </c>
      <c r="C58" s="22" t="n">
        <f aca="false">Project!B58</f>
        <v>0</v>
      </c>
      <c r="D58" s="29" t="n">
        <f aca="false">Exercises!L58</f>
        <v>0</v>
      </c>
      <c r="E58" s="22" t="n">
        <f aca="false">Homework!L58</f>
        <v>2</v>
      </c>
      <c r="F58" s="29" t="n">
        <f aca="false">SUM(B58:E58)</f>
        <v>2</v>
      </c>
      <c r="G58" s="22" t="n">
        <f aca="false">IF(C58=0,0,1)</f>
        <v>0</v>
      </c>
      <c r="H58" s="29" t="n">
        <f aca="false">IF(G58*F58 &lt; 16,0, IF(G58*F58 &lt; 20,1, IF(G58*F58 &lt; 24, 2, IF(G58*F58 &lt; 28, 3, IF(G58*F58 &lt; 32, 4, 5)))))</f>
        <v>0</v>
      </c>
    </row>
    <row r="59" customFormat="false" ht="12.8" hidden="false" customHeight="false" outlineLevel="0" collapsed="false">
      <c r="A59" s="9" t="n">
        <v>474571</v>
      </c>
      <c r="B59" s="29" t="n">
        <f aca="false">ROUND(MAX('Exam 1'!G59,'Exam 2'!G59,'Exam 3'!G59),0)</f>
        <v>0</v>
      </c>
      <c r="C59" s="22" t="n">
        <f aca="false">Project!B59</f>
        <v>0</v>
      </c>
      <c r="D59" s="29" t="n">
        <f aca="false">Exercises!L59</f>
        <v>0</v>
      </c>
      <c r="E59" s="22" t="n">
        <f aca="false">Homework!L59</f>
        <v>2</v>
      </c>
      <c r="F59" s="29" t="n">
        <f aca="false">SUM(B59:E59)</f>
        <v>2</v>
      </c>
      <c r="G59" s="22" t="n">
        <f aca="false">IF(C59=0,0,1)</f>
        <v>0</v>
      </c>
      <c r="H59" s="29" t="n">
        <f aca="false">IF(G59*F59 &lt; 16,0, IF(G59*F59 &lt; 20,1, IF(G59*F59 &lt; 24, 2, IF(G59*F59 &lt; 28, 3, IF(G59*F59 &lt; 32, 4, 5)))))</f>
        <v>0</v>
      </c>
    </row>
    <row r="60" customFormat="false" ht="12.8" hidden="false" customHeight="false" outlineLevel="0" collapsed="false">
      <c r="A60" s="9" t="str">
        <f aca="false">"356152"</f>
        <v>356152</v>
      </c>
      <c r="B60" s="29" t="n">
        <f aca="false">ROUND(MAX('Exam 1'!G60,'Exam 2'!G60,'Exam 3'!G60),0)</f>
        <v>24</v>
      </c>
      <c r="C60" s="22" t="n">
        <f aca="false">Project!B60</f>
        <v>6</v>
      </c>
      <c r="D60" s="29" t="n">
        <f aca="false">Exercises!L60</f>
        <v>3</v>
      </c>
      <c r="E60" s="22" t="n">
        <f aca="false">Homework!L60</f>
        <v>2</v>
      </c>
      <c r="F60" s="29" t="n">
        <f aca="false">SUM(B60:E60)</f>
        <v>35</v>
      </c>
      <c r="G60" s="22" t="n">
        <f aca="false">IF(C60=0,0,1)</f>
        <v>1</v>
      </c>
      <c r="H60" s="29" t="n">
        <f aca="false">IF(G60*F60 &lt; 16,0, IF(G60*F60 &lt; 20,1, IF(G60*F60 &lt; 24, 2, IF(G60*F60 &lt; 28, 3, IF(G60*F60 &lt; 32, 4, 5)))))</f>
        <v>5</v>
      </c>
    </row>
    <row r="61" customFormat="false" ht="12.8" hidden="false" customHeight="false" outlineLevel="0" collapsed="false">
      <c r="A61" s="9" t="str">
        <f aca="false">"588373"</f>
        <v>588373</v>
      </c>
      <c r="B61" s="29" t="n">
        <f aca="false">ROUND(MAX('Exam 1'!G61,'Exam 2'!G61,'Exam 3'!G61),0)</f>
        <v>17</v>
      </c>
      <c r="C61" s="22" t="n">
        <f aca="false">Project!B61</f>
        <v>6</v>
      </c>
      <c r="D61" s="29" t="n">
        <f aca="false">Exercises!L61</f>
        <v>3</v>
      </c>
      <c r="E61" s="22" t="n">
        <f aca="false">Homework!L61</f>
        <v>3</v>
      </c>
      <c r="F61" s="29" t="n">
        <f aca="false">SUM(B61:E61)</f>
        <v>29</v>
      </c>
      <c r="G61" s="22" t="n">
        <f aca="false">IF(C61=0,0,1)</f>
        <v>1</v>
      </c>
      <c r="H61" s="29" t="n">
        <f aca="false">IF(G61*F61 &lt; 16,0, IF(G61*F61 &lt; 20,1, IF(G61*F61 &lt; 24, 2, IF(G61*F61 &lt; 28, 3, IF(G61*F61 &lt; 32, 4, 5)))))</f>
        <v>4</v>
      </c>
    </row>
    <row r="62" customFormat="false" ht="12.8" hidden="false" customHeight="false" outlineLevel="0" collapsed="false">
      <c r="A62" s="12" t="n">
        <v>430780</v>
      </c>
      <c r="B62" s="29" t="n">
        <f aca="false">ROUND(MAX('Exam 1'!G62,'Exam 2'!G62,'Exam 3'!G62),0)</f>
        <v>21</v>
      </c>
      <c r="C62" s="22" t="n">
        <f aca="false">Project!B62</f>
        <v>6</v>
      </c>
      <c r="D62" s="29" t="n">
        <f aca="false">Exercises!L62</f>
        <v>2</v>
      </c>
      <c r="E62" s="22" t="n">
        <f aca="false">Homework!L62</f>
        <v>3</v>
      </c>
      <c r="F62" s="29" t="n">
        <f aca="false">SUM(B62:E62)</f>
        <v>32</v>
      </c>
      <c r="G62" s="22" t="n">
        <f aca="false">IF(C62=0,0,1)</f>
        <v>1</v>
      </c>
      <c r="H62" s="29" t="n">
        <f aca="false">IF(G62*F62 &lt; 16,0, IF(G62*F62 &lt; 20,1, IF(G62*F62 &lt; 24, 2, IF(G62*F62 &lt; 28, 3, IF(G62*F62 &lt; 32, 4, 5)))))</f>
        <v>5</v>
      </c>
    </row>
    <row r="63" customFormat="false" ht="12.8" hidden="false" customHeight="false" outlineLevel="0" collapsed="false">
      <c r="A63" s="9" t="str">
        <f aca="false">"477507"</f>
        <v>477507</v>
      </c>
      <c r="B63" s="29" t="n">
        <f aca="false">ROUND(MAX('Exam 1'!G63,'Exam 2'!G63,'Exam 3'!G63),0)</f>
        <v>23</v>
      </c>
      <c r="C63" s="22" t="n">
        <f aca="false">Project!B63</f>
        <v>6</v>
      </c>
      <c r="D63" s="29" t="n">
        <f aca="false">Exercises!L63</f>
        <v>3</v>
      </c>
      <c r="E63" s="22" t="n">
        <f aca="false">Homework!L63</f>
        <v>3</v>
      </c>
      <c r="F63" s="29" t="n">
        <f aca="false">SUM(B63:E63)</f>
        <v>35</v>
      </c>
      <c r="G63" s="22" t="n">
        <f aca="false">IF(C63=0,0,1)</f>
        <v>1</v>
      </c>
      <c r="H63" s="29" t="n">
        <f aca="false">IF(G63*F63 &lt; 16,0, IF(G63*F63 &lt; 20,1, IF(G63*F63 &lt; 24, 2, IF(G63*F63 &lt; 28, 3, IF(G63*F63 &lt; 32, 4, 5)))))</f>
        <v>5</v>
      </c>
    </row>
    <row r="64" customFormat="false" ht="12.8" hidden="false" customHeight="false" outlineLevel="0" collapsed="false">
      <c r="A64" s="9" t="str">
        <f aca="false">"480248"</f>
        <v>480248</v>
      </c>
      <c r="B64" s="29" t="n">
        <f aca="false">ROUND(MAX('Exam 1'!G64,'Exam 2'!G64,'Exam 3'!G64),0)</f>
        <v>17</v>
      </c>
      <c r="C64" s="22" t="n">
        <f aca="false">Project!B64</f>
        <v>6</v>
      </c>
      <c r="D64" s="29" t="n">
        <f aca="false">Exercises!L64</f>
        <v>2</v>
      </c>
      <c r="E64" s="22" t="n">
        <f aca="false">Homework!L64</f>
        <v>3</v>
      </c>
      <c r="F64" s="29" t="n">
        <f aca="false">SUM(B64:E64)</f>
        <v>28</v>
      </c>
      <c r="G64" s="22" t="n">
        <f aca="false">IF(C64=0,0,1)</f>
        <v>1</v>
      </c>
      <c r="H64" s="29" t="n">
        <f aca="false">IF(G64*F64 &lt; 16,0, IF(G64*F64 &lt; 20,1, IF(G64*F64 &lt; 24, 2, IF(G64*F64 &lt; 28, 3, IF(G64*F64 &lt; 32, 4, 5)))))</f>
        <v>4</v>
      </c>
    </row>
    <row r="65" customFormat="false" ht="12.8" hidden="false" customHeight="false" outlineLevel="0" collapsed="false">
      <c r="A65" s="12" t="n">
        <v>430803</v>
      </c>
      <c r="B65" s="29" t="n">
        <f aca="false">ROUND(MAX('Exam 1'!G65,'Exam 2'!G65,'Exam 3'!G65),0)</f>
        <v>24</v>
      </c>
      <c r="C65" s="22" t="n">
        <f aca="false">Project!B65</f>
        <v>6</v>
      </c>
      <c r="D65" s="29" t="n">
        <f aca="false">Exercises!L65</f>
        <v>3</v>
      </c>
      <c r="E65" s="22" t="n">
        <f aca="false">Homework!L65</f>
        <v>3</v>
      </c>
      <c r="F65" s="29" t="n">
        <f aca="false">SUM(B65:E65)</f>
        <v>36</v>
      </c>
      <c r="G65" s="22" t="n">
        <f aca="false">IF(C65=0,0,1)</f>
        <v>1</v>
      </c>
      <c r="H65" s="29" t="n">
        <f aca="false">IF(G65*F65 &lt; 16,0, IF(G65*F65 &lt; 20,1, IF(G65*F65 &lt; 24, 2, IF(G65*F65 &lt; 28, 3, IF(G65*F65 &lt; 32, 4, 5)))))</f>
        <v>5</v>
      </c>
    </row>
    <row r="66" customFormat="false" ht="12.8" hidden="false" customHeight="false" outlineLevel="0" collapsed="false">
      <c r="A66" s="9" t="str">
        <f aca="false">"544375"</f>
        <v>544375</v>
      </c>
      <c r="B66" s="29" t="n">
        <f aca="false">ROUND(MAX('Exam 1'!G66,'Exam 2'!G66,'Exam 3'!G66),0)</f>
        <v>24</v>
      </c>
      <c r="C66" s="22" t="n">
        <f aca="false">Project!B66</f>
        <v>6</v>
      </c>
      <c r="D66" s="29" t="n">
        <f aca="false">Exercises!L66</f>
        <v>3</v>
      </c>
      <c r="E66" s="22" t="n">
        <f aca="false">Homework!L66</f>
        <v>3</v>
      </c>
      <c r="F66" s="29" t="n">
        <f aca="false">SUM(B66:E66)</f>
        <v>36</v>
      </c>
      <c r="G66" s="22" t="n">
        <f aca="false">IF(C66=0,0,1)</f>
        <v>1</v>
      </c>
      <c r="H66" s="29" t="n">
        <f aca="false">IF(G66*F66 &lt; 16,0, IF(G66*F66 &lt; 20,1, IF(G66*F66 &lt; 24, 2, IF(G66*F66 &lt; 28, 3, IF(G66*F66 &lt; 32, 4, 5)))))</f>
        <v>5</v>
      </c>
    </row>
    <row r="67" customFormat="false" ht="12.8" hidden="false" customHeight="false" outlineLevel="0" collapsed="false">
      <c r="A67" s="9" t="str">
        <f aca="false">"483546"</f>
        <v>483546</v>
      </c>
      <c r="B67" s="29" t="n">
        <f aca="false">ROUND(MAX('Exam 1'!G67,'Exam 2'!G67,'Exam 3'!G67),0)</f>
        <v>17</v>
      </c>
      <c r="C67" s="22" t="n">
        <f aca="false">Project!B67</f>
        <v>6</v>
      </c>
      <c r="D67" s="29" t="n">
        <f aca="false">Exercises!L67</f>
        <v>0</v>
      </c>
      <c r="E67" s="22" t="n">
        <f aca="false">Homework!L67</f>
        <v>2</v>
      </c>
      <c r="F67" s="29" t="n">
        <f aca="false">SUM(B67:E67)</f>
        <v>25</v>
      </c>
      <c r="G67" s="22" t="n">
        <f aca="false">IF(C67=0,0,1)</f>
        <v>1</v>
      </c>
      <c r="H67" s="29" t="n">
        <f aca="false">IF(G67*F67 &lt; 16,0, IF(G67*F67 &lt; 20,1, IF(G67*F67 &lt; 24, 2, IF(G67*F67 &lt; 28, 3, IF(G67*F67 &lt; 32, 4, 5)))))</f>
        <v>3</v>
      </c>
    </row>
    <row r="68" customFormat="false" ht="12.8" hidden="false" customHeight="false" outlineLevel="0" collapsed="false">
      <c r="A68" s="9" t="str">
        <f aca="false">"426406"</f>
        <v>426406</v>
      </c>
      <c r="B68" s="29" t="n">
        <f aca="false">ROUND(MAX('Exam 1'!G68,'Exam 2'!G68,'Exam 3'!G68),0)</f>
        <v>15</v>
      </c>
      <c r="C68" s="22" t="n">
        <f aca="false">Project!B68</f>
        <v>6</v>
      </c>
      <c r="D68" s="29" t="n">
        <f aca="false">Exercises!L68</f>
        <v>0</v>
      </c>
      <c r="E68" s="22" t="n">
        <f aca="false">Homework!L68</f>
        <v>1</v>
      </c>
      <c r="F68" s="29" t="n">
        <f aca="false">SUM(B68:E68)</f>
        <v>22</v>
      </c>
      <c r="G68" s="22" t="n">
        <f aca="false">IF(C68=0,0,1)</f>
        <v>1</v>
      </c>
      <c r="H68" s="29" t="n">
        <f aca="false">IF(G68*F68 &lt; 16,0, IF(G68*F68 &lt; 20,1, IF(G68*F68 &lt; 24, 2, IF(G68*F68 &lt; 28, 3, IF(G68*F68 &lt; 32, 4, 5)))))</f>
        <v>2</v>
      </c>
    </row>
    <row r="69" customFormat="false" ht="12.8" hidden="false" customHeight="false" outlineLevel="0" collapsed="false">
      <c r="A69" s="9" t="str">
        <f aca="false">"426448"</f>
        <v>426448</v>
      </c>
      <c r="B69" s="29" t="n">
        <f aca="false">ROUND(MAX('Exam 1'!G69,'Exam 2'!G69,'Exam 3'!G69),0)</f>
        <v>25</v>
      </c>
      <c r="C69" s="22" t="n">
        <f aca="false">Project!B69</f>
        <v>6</v>
      </c>
      <c r="D69" s="29" t="n">
        <f aca="false">Exercises!L69</f>
        <v>3</v>
      </c>
      <c r="E69" s="22" t="n">
        <f aca="false">Homework!L69</f>
        <v>3</v>
      </c>
      <c r="F69" s="29" t="n">
        <f aca="false">SUM(B69:E69)</f>
        <v>37</v>
      </c>
      <c r="G69" s="22" t="n">
        <f aca="false">IF(C69=0,0,1)</f>
        <v>1</v>
      </c>
      <c r="H69" s="29" t="n">
        <f aca="false">IF(G69*F69 &lt; 16,0, IF(G69*F69 &lt; 20,1, IF(G69*F69 &lt; 24, 2, IF(G69*F69 &lt; 28, 3, IF(G69*F69 &lt; 32, 4, 5)))))</f>
        <v>5</v>
      </c>
    </row>
    <row r="70" customFormat="false" ht="12.8" hidden="false" customHeight="false" outlineLevel="0" collapsed="false">
      <c r="A70" s="9" t="str">
        <f aca="false">"536862"</f>
        <v>536862</v>
      </c>
      <c r="B70" s="29" t="n">
        <f aca="false">ROUND(MAX('Exam 1'!G70,'Exam 2'!G70,'Exam 3'!G70),0)</f>
        <v>26</v>
      </c>
      <c r="C70" s="22" t="n">
        <f aca="false">Project!B70</f>
        <v>6</v>
      </c>
      <c r="D70" s="29" t="n">
        <f aca="false">Exercises!L70</f>
        <v>1</v>
      </c>
      <c r="E70" s="22" t="n">
        <f aca="false">Homework!L70</f>
        <v>2</v>
      </c>
      <c r="F70" s="29" t="n">
        <f aca="false">SUM(B70:E70)</f>
        <v>35</v>
      </c>
      <c r="G70" s="22" t="n">
        <f aca="false">IF(C70=0,0,1)</f>
        <v>1</v>
      </c>
      <c r="H70" s="29" t="n">
        <f aca="false">IF(G70*F70 &lt; 16,0, IF(G70*F70 &lt; 20,1, IF(G70*F70 &lt; 24, 2, IF(G70*F70 &lt; 28, 3, IF(G70*F70 &lt; 32, 4, 5)))))</f>
        <v>5</v>
      </c>
    </row>
    <row r="71" customFormat="false" ht="12.8" hidden="false" customHeight="false" outlineLevel="0" collapsed="false">
      <c r="A71" s="9" t="str">
        <f aca="false">"526704"</f>
        <v>526704</v>
      </c>
      <c r="B71" s="29" t="n">
        <f aca="false">ROUND(MAX('Exam 1'!G71,'Exam 2'!G71,'Exam 3'!G71),0)</f>
        <v>26</v>
      </c>
      <c r="C71" s="22" t="n">
        <f aca="false">Project!B71</f>
        <v>6</v>
      </c>
      <c r="D71" s="29" t="n">
        <f aca="false">Exercises!L71</f>
        <v>3</v>
      </c>
      <c r="E71" s="22" t="n">
        <f aca="false">Homework!L71</f>
        <v>3</v>
      </c>
      <c r="F71" s="29" t="n">
        <f aca="false">SUM(B71:E71)</f>
        <v>38</v>
      </c>
      <c r="G71" s="22" t="n">
        <f aca="false">IF(C71=0,0,1)</f>
        <v>1</v>
      </c>
      <c r="H71" s="29" t="n">
        <f aca="false">IF(G71*F71 &lt; 16,0, IF(G71*F71 &lt; 20,1, IF(G71*F71 &lt; 24, 2, IF(G71*F71 &lt; 28, 3, IF(G71*F71 &lt; 32, 4, 5)))))</f>
        <v>5</v>
      </c>
    </row>
    <row r="72" customFormat="false" ht="12.8" hidden="false" customHeight="false" outlineLevel="0" collapsed="false">
      <c r="A72" s="9" t="str">
        <f aca="false">"474801"</f>
        <v>474801</v>
      </c>
      <c r="B72" s="29" t="n">
        <f aca="false">ROUND(MAX('Exam 1'!G72,'Exam 2'!G72,'Exam 3'!G72),0)</f>
        <v>25</v>
      </c>
      <c r="C72" s="22" t="n">
        <f aca="false">Project!B72</f>
        <v>6</v>
      </c>
      <c r="D72" s="29" t="n">
        <f aca="false">Exercises!L72</f>
        <v>3</v>
      </c>
      <c r="E72" s="22" t="n">
        <f aca="false">Homework!L72</f>
        <v>3</v>
      </c>
      <c r="F72" s="29" t="n">
        <f aca="false">SUM(B72:E72)</f>
        <v>37</v>
      </c>
      <c r="G72" s="22" t="n">
        <f aca="false">IF(C72=0,0,1)</f>
        <v>1</v>
      </c>
      <c r="H72" s="29" t="n">
        <f aca="false">IF(G72*F72 &lt; 16,0, IF(G72*F72 &lt; 20,1, IF(G72*F72 &lt; 24, 2, IF(G72*F72 &lt; 28, 3, IF(G72*F72 &lt; 32, 4, 5)))))</f>
        <v>5</v>
      </c>
    </row>
    <row r="73" customFormat="false" ht="12.8" hidden="false" customHeight="false" outlineLevel="0" collapsed="false">
      <c r="A73" s="9" t="str">
        <f aca="false">"704526"</f>
        <v>704526</v>
      </c>
      <c r="B73" s="29" t="n">
        <f aca="false">ROUND(MAX('Exam 1'!G73,'Exam 2'!G73,'Exam 3'!G73),0)</f>
        <v>23</v>
      </c>
      <c r="C73" s="22" t="n">
        <f aca="false">Project!B73</f>
        <v>6</v>
      </c>
      <c r="D73" s="29" t="n">
        <f aca="false">Exercises!L73</f>
        <v>3</v>
      </c>
      <c r="E73" s="22" t="n">
        <f aca="false">Homework!L73</f>
        <v>3</v>
      </c>
      <c r="F73" s="29" t="n">
        <f aca="false">SUM(B73:E73)</f>
        <v>35</v>
      </c>
      <c r="G73" s="22" t="n">
        <f aca="false">IF(C73=0,0,1)</f>
        <v>1</v>
      </c>
      <c r="H73" s="29" t="n">
        <f aca="false">IF(G73*F73 &lt; 16,0, IF(G73*F73 &lt; 20,1, IF(G73*F73 &lt; 24, 2, IF(G73*F73 &lt; 28, 3, IF(G73*F73 &lt; 32, 4, 5)))))</f>
        <v>5</v>
      </c>
    </row>
    <row r="74" customFormat="false" ht="12.8" hidden="false" customHeight="false" outlineLevel="0" collapsed="false">
      <c r="A74" s="9" t="str">
        <f aca="false">"362256"</f>
        <v>362256</v>
      </c>
      <c r="B74" s="29" t="n">
        <f aca="false">ROUND(MAX('Exam 1'!G74,'Exam 2'!G74,'Exam 3'!G74),0)</f>
        <v>0</v>
      </c>
      <c r="C74" s="22" t="n">
        <f aca="false">Project!B74</f>
        <v>0</v>
      </c>
      <c r="D74" s="29" t="n">
        <f aca="false">Exercises!L74</f>
        <v>0</v>
      </c>
      <c r="E74" s="22" t="n">
        <f aca="false">Homework!L74</f>
        <v>0</v>
      </c>
      <c r="F74" s="29" t="n">
        <f aca="false">SUM(B74:E74)</f>
        <v>0</v>
      </c>
      <c r="G74" s="22" t="n">
        <f aca="false">IF(C74=0,0,1)</f>
        <v>0</v>
      </c>
      <c r="H74" s="29" t="n">
        <f aca="false">IF(G74*F74 &lt; 16,0, IF(G74*F74 &lt; 20,1, IF(G74*F74 &lt; 24, 2, IF(G74*F74 &lt; 28, 3, IF(G74*F74 &lt; 32, 4, 5)))))</f>
        <v>0</v>
      </c>
    </row>
    <row r="75" customFormat="false" ht="12.8" hidden="false" customHeight="false" outlineLevel="0" collapsed="false">
      <c r="A75" s="9" t="str">
        <f aca="false">"533263"</f>
        <v>533263</v>
      </c>
      <c r="B75" s="29" t="n">
        <f aca="false">ROUND(MAX('Exam 1'!G75,'Exam 2'!G75,'Exam 3'!G75),0)</f>
        <v>0</v>
      </c>
      <c r="C75" s="22" t="n">
        <f aca="false">Project!B75</f>
        <v>0</v>
      </c>
      <c r="D75" s="29" t="n">
        <f aca="false">Exercises!L75</f>
        <v>0</v>
      </c>
      <c r="E75" s="22" t="n">
        <f aca="false">Homework!L75</f>
        <v>0</v>
      </c>
      <c r="F75" s="29" t="n">
        <f aca="false">SUM(B75:E75)</f>
        <v>0</v>
      </c>
      <c r="G75" s="22" t="n">
        <f aca="false">IF(C75=0,0,1)</f>
        <v>0</v>
      </c>
      <c r="H75" s="29" t="n">
        <f aca="false">IF(G75*F75 &lt; 16,0, IF(G75*F75 &lt; 20,1, IF(G75*F75 &lt; 24, 2, IF(G75*F75 &lt; 28, 3, IF(G75*F75 &lt; 32, 4, 5)))))</f>
        <v>0</v>
      </c>
    </row>
    <row r="76" customFormat="false" ht="12.8" hidden="false" customHeight="false" outlineLevel="0" collapsed="false">
      <c r="A76" s="12" t="n">
        <v>593465</v>
      </c>
      <c r="B76" s="29" t="n">
        <f aca="false">ROUND(MAX('Exam 1'!G76,'Exam 2'!G76,'Exam 3'!G76),0)</f>
        <v>26</v>
      </c>
      <c r="C76" s="22" t="n">
        <f aca="false">Project!B76</f>
        <v>6</v>
      </c>
      <c r="D76" s="29" t="n">
        <f aca="false">Exercises!L76</f>
        <v>3</v>
      </c>
      <c r="E76" s="22" t="n">
        <f aca="false">Homework!L76</f>
        <v>3</v>
      </c>
      <c r="F76" s="29" t="n">
        <f aca="false">SUM(B76:E76)</f>
        <v>38</v>
      </c>
      <c r="G76" s="22" t="n">
        <f aca="false">IF(C76=0,0,1)</f>
        <v>1</v>
      </c>
      <c r="H76" s="29" t="n">
        <f aca="false">IF(G76*F76 &lt; 16,0, IF(G76*F76 &lt; 20,1, IF(G76*F76 &lt; 24, 2, IF(G76*F76 &lt; 28, 3, IF(G76*F76 &lt; 32, 4, 5)))))</f>
        <v>5</v>
      </c>
    </row>
    <row r="77" customFormat="false" ht="12.8" hidden="false" customHeight="false" outlineLevel="0" collapsed="false">
      <c r="A77" s="12" t="n">
        <v>480329</v>
      </c>
      <c r="B77" s="29" t="n">
        <f aca="false">ROUND(MAX('Exam 1'!G77,'Exam 2'!G77,'Exam 3'!G77),0)</f>
        <v>0</v>
      </c>
      <c r="C77" s="22" t="n">
        <f aca="false">Project!B77</f>
        <v>0</v>
      </c>
      <c r="D77" s="29" t="n">
        <f aca="false">Exercises!L77</f>
        <v>2</v>
      </c>
      <c r="E77" s="22" t="n">
        <f aca="false">Homework!L77</f>
        <v>0</v>
      </c>
      <c r="F77" s="29" t="n">
        <f aca="false">SUM(B77:E77)</f>
        <v>2</v>
      </c>
      <c r="G77" s="22" t="n">
        <f aca="false">IF(C77=0,0,1)</f>
        <v>0</v>
      </c>
      <c r="H77" s="29" t="n">
        <f aca="false">IF(G77*F77 &lt; 16,0, IF(G77*F77 &lt; 20,1, IF(G77*F77 &lt; 24, 2, IF(G77*F77 &lt; 28, 3, IF(G77*F77 &lt; 32, 4, 5)))))</f>
        <v>0</v>
      </c>
    </row>
    <row r="78" customFormat="false" ht="12.8" hidden="false" customHeight="false" outlineLevel="0" collapsed="false">
      <c r="A78" s="9" t="str">
        <f aca="false">"480358"</f>
        <v>480358</v>
      </c>
      <c r="B78" s="29" t="n">
        <f aca="false">ROUND(MAX('Exam 1'!G78,'Exam 2'!G78,'Exam 3'!G78),0)</f>
        <v>21</v>
      </c>
      <c r="C78" s="22" t="n">
        <f aca="false">Project!B78</f>
        <v>6</v>
      </c>
      <c r="D78" s="29" t="n">
        <f aca="false">Exercises!L78</f>
        <v>3</v>
      </c>
      <c r="E78" s="22" t="n">
        <f aca="false">Homework!L78</f>
        <v>2</v>
      </c>
      <c r="F78" s="29" t="n">
        <f aca="false">SUM(B78:E78)</f>
        <v>32</v>
      </c>
      <c r="G78" s="22" t="n">
        <f aca="false">IF(C78=0,0,1)</f>
        <v>1</v>
      </c>
      <c r="H78" s="29" t="n">
        <f aca="false">IF(G78*F78 &lt; 16,0, IF(G78*F78 &lt; 20,1, IF(G78*F78 &lt; 24, 2, IF(G78*F78 &lt; 28, 3, IF(G78*F78 &lt; 32, 4, 5)))))</f>
        <v>5</v>
      </c>
    </row>
    <row r="79" customFormat="false" ht="12.8" hidden="false" customHeight="false" outlineLevel="0" collapsed="false">
      <c r="A79" s="9" t="str">
        <f aca="false">"529879"</f>
        <v>529879</v>
      </c>
      <c r="B79" s="29" t="n">
        <f aca="false">ROUND(MAX('Exam 1'!G79,'Exam 2'!G79,'Exam 3'!G79),0)</f>
        <v>21</v>
      </c>
      <c r="C79" s="22" t="n">
        <f aca="false">Project!B79</f>
        <v>6</v>
      </c>
      <c r="D79" s="29" t="n">
        <f aca="false">Exercises!L79</f>
        <v>3</v>
      </c>
      <c r="E79" s="22" t="n">
        <f aca="false">Homework!L79</f>
        <v>3</v>
      </c>
      <c r="F79" s="29" t="n">
        <f aca="false">SUM(B79:E79)</f>
        <v>33</v>
      </c>
      <c r="G79" s="22" t="n">
        <f aca="false">IF(C79=0,0,1)</f>
        <v>1</v>
      </c>
      <c r="H79" s="29" t="n">
        <f aca="false">IF(G79*F79 &lt; 16,0, IF(G79*F79 &lt; 20,1, IF(G79*F79 &lt; 24, 2, IF(G79*F79 &lt; 28, 3, IF(G79*F79 &lt; 32, 4, 5)))))</f>
        <v>5</v>
      </c>
    </row>
    <row r="80" customFormat="false" ht="12.8" hidden="false" customHeight="false" outlineLevel="0" collapsed="false">
      <c r="A80" s="9" t="str">
        <f aca="false">"480374"</f>
        <v>480374</v>
      </c>
      <c r="B80" s="29" t="n">
        <f aca="false">ROUND(MAX('Exam 1'!G80,'Exam 2'!G80,'Exam 3'!G80),0)</f>
        <v>0</v>
      </c>
      <c r="C80" s="22" t="n">
        <f aca="false">Project!B80</f>
        <v>0</v>
      </c>
      <c r="D80" s="29" t="n">
        <f aca="false">Exercises!L80</f>
        <v>0</v>
      </c>
      <c r="E80" s="22" t="n">
        <f aca="false">Homework!L80</f>
        <v>1</v>
      </c>
      <c r="F80" s="29" t="n">
        <f aca="false">SUM(B80:E80)</f>
        <v>1</v>
      </c>
      <c r="G80" s="22" t="n">
        <f aca="false">IF(C80=0,0,1)</f>
        <v>0</v>
      </c>
      <c r="H80" s="29" t="n">
        <f aca="false">IF(G80*F80 &lt; 16,0, IF(G80*F80 &lt; 20,1, IF(G80*F80 &lt; 24, 2, IF(G80*F80 &lt; 28, 3, IF(G80*F80 &lt; 32, 4, 5)))))</f>
        <v>0</v>
      </c>
    </row>
    <row r="81" customFormat="false" ht="12.8" hidden="false" customHeight="false" outlineLevel="0" collapsed="false">
      <c r="A81" s="9" t="str">
        <f aca="false">"648569"</f>
        <v>648569</v>
      </c>
      <c r="B81" s="29" t="n">
        <f aca="false">ROUND(MAX('Exam 1'!G81,'Exam 2'!G81,'Exam 3'!G81),0)</f>
        <v>12</v>
      </c>
      <c r="C81" s="22" t="n">
        <f aca="false">Project!B81</f>
        <v>5</v>
      </c>
      <c r="D81" s="29" t="n">
        <f aca="false">Exercises!L81</f>
        <v>2</v>
      </c>
      <c r="E81" s="22" t="n">
        <f aca="false">Homework!L81</f>
        <v>1</v>
      </c>
      <c r="F81" s="29" t="n">
        <f aca="false">SUM(B81:E81)</f>
        <v>20</v>
      </c>
      <c r="G81" s="22" t="n">
        <f aca="false">IF(C81=0,0,1)</f>
        <v>1</v>
      </c>
      <c r="H81" s="29" t="n">
        <f aca="false">IF(G81*F81 &lt; 16,0, IF(G81*F81 &lt; 20,1, IF(G81*F81 &lt; 24, 2, IF(G81*F81 &lt; 28, 3, IF(G81*F81 &lt; 32, 4, 5)))))</f>
        <v>2</v>
      </c>
    </row>
    <row r="82" customFormat="false" ht="12.8" hidden="false" customHeight="false" outlineLevel="0" collapsed="false">
      <c r="A82" s="9" t="str">
        <f aca="false">"362379"</f>
        <v>362379</v>
      </c>
      <c r="B82" s="29" t="n">
        <f aca="false">ROUND(MAX('Exam 1'!G82,'Exam 2'!G82,'Exam 3'!G82),0)</f>
        <v>0</v>
      </c>
      <c r="C82" s="22" t="n">
        <f aca="false">Project!B82</f>
        <v>0</v>
      </c>
      <c r="D82" s="29" t="n">
        <f aca="false">Exercises!L82</f>
        <v>0</v>
      </c>
      <c r="E82" s="22" t="n">
        <f aca="false">Homework!L82</f>
        <v>0</v>
      </c>
      <c r="F82" s="29" t="n">
        <f aca="false">SUM(B82:E82)</f>
        <v>0</v>
      </c>
      <c r="G82" s="22" t="n">
        <f aca="false">IF(C82=0,0,1)</f>
        <v>0</v>
      </c>
      <c r="H82" s="29" t="n">
        <f aca="false">IF(G82*F82 &lt; 16,0, IF(G82*F82 &lt; 20,1, IF(G82*F82 &lt; 24, 2, IF(G82*F82 &lt; 28, 3, IF(G82*F82 &lt; 32, 4, 5)))))</f>
        <v>0</v>
      </c>
    </row>
    <row r="83" customFormat="false" ht="12.8" hidden="false" customHeight="false" outlineLevel="0" collapsed="false">
      <c r="A83" s="9" t="str">
        <f aca="false">"526966"</f>
        <v>526966</v>
      </c>
      <c r="B83" s="29" t="n">
        <f aca="false">ROUND(MAX('Exam 1'!G83,'Exam 2'!G83,'Exam 3'!G83),0)</f>
        <v>24</v>
      </c>
      <c r="C83" s="22" t="n">
        <f aca="false">Project!B83</f>
        <v>6</v>
      </c>
      <c r="D83" s="29" t="n">
        <f aca="false">Exercises!L83</f>
        <v>3</v>
      </c>
      <c r="E83" s="22" t="n">
        <f aca="false">Homework!L83</f>
        <v>2</v>
      </c>
      <c r="F83" s="29" t="n">
        <f aca="false">SUM(B83:E83)</f>
        <v>35</v>
      </c>
      <c r="G83" s="22" t="n">
        <f aca="false">IF(C83=0,0,1)</f>
        <v>1</v>
      </c>
      <c r="H83" s="29" t="n">
        <f aca="false">IF(G83*F83 &lt; 16,0, IF(G83*F83 &lt; 20,1, IF(G83*F83 &lt; 24, 2, IF(G83*F83 &lt; 28, 3, IF(G83*F83 &lt; 32, 4, 5)))))</f>
        <v>5</v>
      </c>
    </row>
    <row r="84" customFormat="false" ht="12.8" hidden="false" customHeight="false" outlineLevel="0" collapsed="false">
      <c r="A84" s="9" t="str">
        <f aca="false">"83873J"</f>
        <v>83873J</v>
      </c>
      <c r="B84" s="29" t="n">
        <f aca="false">ROUND(MAX('Exam 1'!G84,'Exam 2'!G84,'Exam 3'!G84),0)</f>
        <v>0</v>
      </c>
      <c r="C84" s="22" t="n">
        <f aca="false">Project!B84</f>
        <v>0</v>
      </c>
      <c r="D84" s="29" t="n">
        <f aca="false">Exercises!L84</f>
        <v>0</v>
      </c>
      <c r="E84" s="22" t="n">
        <f aca="false">Homework!L84</f>
        <v>0</v>
      </c>
      <c r="F84" s="29" t="n">
        <f aca="false">SUM(B84:E84)</f>
        <v>0</v>
      </c>
      <c r="G84" s="22" t="n">
        <f aca="false">IF(C84=0,0,1)</f>
        <v>0</v>
      </c>
      <c r="H84" s="29" t="n">
        <f aca="false">IF(G84*F84 &lt; 16,0, IF(G84*F84 &lt; 20,1, IF(G84*F84 &lt; 24, 2, IF(G84*F84 &lt; 28, 3, IF(G84*F84 &lt; 32, 4, 5)))))</f>
        <v>0</v>
      </c>
    </row>
    <row r="85" customFormat="false" ht="12.8" hidden="false" customHeight="false" outlineLevel="0" collapsed="false">
      <c r="A85" s="9" t="str">
        <f aca="false">"288877"</f>
        <v>288877</v>
      </c>
      <c r="B85" s="29" t="n">
        <f aca="false">ROUND(MAX('Exam 1'!G85,'Exam 2'!G85,'Exam 3'!G85),0)</f>
        <v>0</v>
      </c>
      <c r="C85" s="22" t="n">
        <f aca="false">Project!B85</f>
        <v>0</v>
      </c>
      <c r="D85" s="29" t="n">
        <f aca="false">Exercises!L85</f>
        <v>0</v>
      </c>
      <c r="E85" s="22" t="n">
        <f aca="false">Homework!L85</f>
        <v>0</v>
      </c>
      <c r="F85" s="29" t="n">
        <f aca="false">SUM(B85:E85)</f>
        <v>0</v>
      </c>
      <c r="G85" s="22" t="n">
        <f aca="false">IF(C85=0,0,1)</f>
        <v>0</v>
      </c>
      <c r="H85" s="29" t="n">
        <f aca="false">IF(G85*F85 &lt; 16,0, IF(G85*F85 &lt; 20,1, IF(G85*F85 &lt; 24, 2, IF(G85*F85 &lt; 28, 3, IF(G85*F85 &lt; 32, 4, 5)))))</f>
        <v>0</v>
      </c>
    </row>
    <row r="86" customFormat="false" ht="12.8" hidden="false" customHeight="false" outlineLevel="0" collapsed="false">
      <c r="A86" s="9" t="str">
        <f aca="false">"474979"</f>
        <v>474979</v>
      </c>
      <c r="B86" s="29" t="n">
        <f aca="false">ROUND(MAX('Exam 1'!G86,'Exam 2'!G86,'Exam 3'!G86),0)</f>
        <v>18</v>
      </c>
      <c r="C86" s="22" t="n">
        <f aca="false">Project!B86</f>
        <v>6</v>
      </c>
      <c r="D86" s="29" t="n">
        <f aca="false">Exercises!L86</f>
        <v>0</v>
      </c>
      <c r="E86" s="22" t="n">
        <f aca="false">Homework!L86</f>
        <v>3</v>
      </c>
      <c r="F86" s="29" t="n">
        <f aca="false">SUM(B86:E86)</f>
        <v>27</v>
      </c>
      <c r="G86" s="22" t="n">
        <f aca="false">IF(C86=0,0,1)</f>
        <v>1</v>
      </c>
      <c r="H86" s="29" t="n">
        <f aca="false">IF(G86*F86 &lt; 16,0, IF(G86*F86 &lt; 20,1, IF(G86*F86 &lt; 24, 2, IF(G86*F86 &lt; 28, 3, IF(G86*F86 &lt; 32, 4, 5)))))</f>
        <v>3</v>
      </c>
    </row>
    <row r="87" customFormat="false" ht="12.8" hidden="false" customHeight="false" outlineLevel="0" collapsed="false">
      <c r="A87" s="9" t="str">
        <f aca="false">"431116"</f>
        <v>431116</v>
      </c>
      <c r="B87" s="29" t="n">
        <f aca="false">ROUND(MAX('Exam 1'!G87,'Exam 2'!G87,'Exam 3'!G87),0)</f>
        <v>12</v>
      </c>
      <c r="C87" s="22" t="n">
        <f aca="false">Project!B87</f>
        <v>6</v>
      </c>
      <c r="D87" s="29" t="n">
        <f aca="false">Exercises!L87</f>
        <v>3</v>
      </c>
      <c r="E87" s="22" t="n">
        <f aca="false">Homework!L87</f>
        <v>2</v>
      </c>
      <c r="F87" s="29" t="n">
        <f aca="false">SUM(B87:E87)</f>
        <v>23</v>
      </c>
      <c r="G87" s="22" t="n">
        <f aca="false">IF(C87=0,0,1)</f>
        <v>1</v>
      </c>
      <c r="H87" s="29" t="n">
        <f aca="false">IF(G87*F87 &lt; 16,0, IF(G87*F87 &lt; 20,1, IF(G87*F87 &lt; 24, 2, IF(G87*F87 &lt; 28, 3, IF(G87*F87 &lt; 32, 4, 5)))))</f>
        <v>2</v>
      </c>
    </row>
    <row r="88" customFormat="false" ht="12.8" hidden="false" customHeight="false" outlineLevel="0" collapsed="false">
      <c r="A88" s="9" t="str">
        <f aca="false">"56327N"</f>
        <v>56327N</v>
      </c>
      <c r="B88" s="29" t="n">
        <f aca="false">ROUND(MAX('Exam 1'!G88,'Exam 2'!G88,'Exam 3'!G88),0)</f>
        <v>19</v>
      </c>
      <c r="C88" s="22" t="n">
        <f aca="false">Project!B88</f>
        <v>6</v>
      </c>
      <c r="D88" s="29" t="n">
        <f aca="false">Exercises!L88</f>
        <v>3</v>
      </c>
      <c r="E88" s="22" t="n">
        <f aca="false">Homework!L88</f>
        <v>3</v>
      </c>
      <c r="F88" s="29" t="n">
        <f aca="false">SUM(B88:E88)</f>
        <v>31</v>
      </c>
      <c r="G88" s="22" t="n">
        <f aca="false">IF(C88=0,0,1)</f>
        <v>1</v>
      </c>
      <c r="H88" s="29" t="n">
        <f aca="false">IF(G88*F88 &lt; 16,0, IF(G88*F88 &lt; 20,1, IF(G88*F88 &lt; 24, 2, IF(G88*F88 &lt; 28, 3, IF(G88*F88 &lt; 32, 4, 5)))))</f>
        <v>4</v>
      </c>
    </row>
    <row r="89" customFormat="false" ht="12.8" hidden="false" customHeight="false" outlineLevel="0" collapsed="false">
      <c r="A89" s="9" t="str">
        <f aca="false">"662480"</f>
        <v>662480</v>
      </c>
      <c r="B89" s="29" t="n">
        <f aca="false">ROUND(MAX('Exam 1'!G89,'Exam 2'!G89,'Exam 3'!G89),0)</f>
        <v>0</v>
      </c>
      <c r="C89" s="22" t="n">
        <f aca="false">Project!B89</f>
        <v>0</v>
      </c>
      <c r="D89" s="29" t="n">
        <f aca="false">Exercises!L89</f>
        <v>0</v>
      </c>
      <c r="E89" s="22" t="n">
        <f aca="false">Homework!L89</f>
        <v>0</v>
      </c>
      <c r="F89" s="29" t="n">
        <f aca="false">SUM(B89:E89)</f>
        <v>0</v>
      </c>
      <c r="G89" s="22" t="n">
        <f aca="false">IF(C89=0,0,1)</f>
        <v>0</v>
      </c>
      <c r="H89" s="29" t="n">
        <f aca="false">IF(G89*F89 &lt; 16,0, IF(G89*F89 &lt; 20,1, IF(G89*F89 &lt; 24, 2, IF(G89*F89 &lt; 28, 3, IF(G89*F89 &lt; 32, 4, 5)))))</f>
        <v>0</v>
      </c>
    </row>
    <row r="90" customFormat="false" ht="12.8" hidden="false" customHeight="false" outlineLevel="0" collapsed="false">
      <c r="A90" s="9" t="str">
        <f aca="false">"593818"</f>
        <v>593818</v>
      </c>
      <c r="B90" s="29" t="n">
        <f aca="false">ROUND(MAX('Exam 1'!G90,'Exam 2'!G90,'Exam 3'!G90),0)</f>
        <v>0</v>
      </c>
      <c r="C90" s="22" t="n">
        <f aca="false">Project!B90</f>
        <v>0</v>
      </c>
      <c r="D90" s="29" t="n">
        <f aca="false">Exercises!L90</f>
        <v>2</v>
      </c>
      <c r="E90" s="22" t="n">
        <f aca="false">Homework!L90</f>
        <v>1</v>
      </c>
      <c r="F90" s="29" t="n">
        <f aca="false">SUM(B90:E90)</f>
        <v>3</v>
      </c>
      <c r="G90" s="22" t="n">
        <f aca="false">IF(C90=0,0,1)</f>
        <v>0</v>
      </c>
      <c r="H90" s="29" t="n">
        <f aca="false">IF(G90*F90 &lt; 16,0, IF(G90*F90 &lt; 20,1, IF(G90*F90 &lt; 24, 2, IF(G90*F90 &lt; 28, 3, IF(G90*F90 &lt; 32, 4, 5)))))</f>
        <v>0</v>
      </c>
    </row>
    <row r="91" customFormat="false" ht="12.8" hidden="false" customHeight="false" outlineLevel="0" collapsed="false">
      <c r="A91" s="9" t="str">
        <f aca="false">"480675"</f>
        <v>480675</v>
      </c>
      <c r="B91" s="29" t="n">
        <f aca="false">ROUND(MAX('Exam 1'!G91,'Exam 2'!G91,'Exam 3'!G91),0)</f>
        <v>21</v>
      </c>
      <c r="C91" s="22" t="n">
        <f aca="false">Project!B91</f>
        <v>6</v>
      </c>
      <c r="D91" s="29" t="n">
        <f aca="false">Exercises!L91</f>
        <v>2</v>
      </c>
      <c r="E91" s="22" t="n">
        <f aca="false">Homework!L91</f>
        <v>3</v>
      </c>
      <c r="F91" s="29" t="n">
        <f aca="false">SUM(B91:E91)</f>
        <v>32</v>
      </c>
      <c r="G91" s="22" t="n">
        <f aca="false">IF(C91=0,0,1)</f>
        <v>1</v>
      </c>
      <c r="H91" s="29" t="n">
        <f aca="false">IF(G91*F91 &lt; 16,0, IF(G91*F91 &lt; 20,1, IF(G91*F91 &lt; 24, 2, IF(G91*F91 &lt; 28, 3, IF(G91*F91 &lt; 32, 4, 5)))))</f>
        <v>5</v>
      </c>
    </row>
    <row r="92" customFormat="false" ht="12.8" hidden="false" customHeight="false" outlineLevel="0" collapsed="false">
      <c r="A92" s="9" t="str">
        <f aca="false">"62899L"</f>
        <v>62899L</v>
      </c>
      <c r="B92" s="29" t="n">
        <f aca="false">ROUND(MAX('Exam 1'!G92,'Exam 2'!G92,'Exam 3'!G92),0)</f>
        <v>17</v>
      </c>
      <c r="C92" s="22" t="n">
        <f aca="false">Project!B92</f>
        <v>6</v>
      </c>
      <c r="D92" s="29" t="n">
        <f aca="false">Exercises!L92</f>
        <v>2</v>
      </c>
      <c r="E92" s="22" t="n">
        <f aca="false">Homework!L92</f>
        <v>1</v>
      </c>
      <c r="F92" s="29" t="n">
        <f aca="false">SUM(B92:E92)</f>
        <v>26</v>
      </c>
      <c r="G92" s="22" t="n">
        <f aca="false">IF(C92=0,0,1)</f>
        <v>1</v>
      </c>
      <c r="H92" s="29" t="n">
        <f aca="false">IF(G92*F92 &lt; 16,0, IF(G92*F92 &lt; 20,1, IF(G92*F92 &lt; 24, 2, IF(G92*F92 &lt; 28, 3, IF(G92*F92 &lt; 32, 4, 5)))))</f>
        <v>3</v>
      </c>
    </row>
    <row r="93" customFormat="false" ht="12.8" hidden="false" customHeight="false" outlineLevel="0" collapsed="false">
      <c r="A93" s="9" t="str">
        <f aca="false">"483944"</f>
        <v>483944</v>
      </c>
      <c r="B93" s="29" t="n">
        <f aca="false">ROUND(MAX('Exam 1'!G93,'Exam 2'!G93,'Exam 3'!G93),0)</f>
        <v>0</v>
      </c>
      <c r="C93" s="22" t="n">
        <f aca="false">Project!B93</f>
        <v>0</v>
      </c>
      <c r="D93" s="29" t="n">
        <f aca="false">Exercises!L93</f>
        <v>0</v>
      </c>
      <c r="E93" s="22" t="n">
        <f aca="false">Homework!L93</f>
        <v>0</v>
      </c>
      <c r="F93" s="29" t="n">
        <f aca="false">SUM(B93:E93)</f>
        <v>0</v>
      </c>
      <c r="G93" s="22" t="n">
        <f aca="false">IF(C93=0,0,1)</f>
        <v>0</v>
      </c>
      <c r="H93" s="29" t="n">
        <f aca="false">IF(G93*F93 &lt; 16,0, IF(G93*F93 &lt; 20,1, IF(G93*F93 &lt; 24, 2, IF(G93*F93 &lt; 28, 3, IF(G93*F93 &lt; 32, 4, 5)))))</f>
        <v>0</v>
      </c>
    </row>
    <row r="94" customFormat="false" ht="12.8" hidden="false" customHeight="false" outlineLevel="0" collapsed="false">
      <c r="A94" s="9" t="str">
        <f aca="false">"384865"</f>
        <v>384865</v>
      </c>
      <c r="B94" s="29" t="n">
        <f aca="false">ROUND(MAX('Exam 1'!G94,'Exam 2'!G94,'Exam 3'!G94),0)</f>
        <v>0</v>
      </c>
      <c r="C94" s="22" t="n">
        <f aca="false">Project!B94</f>
        <v>0</v>
      </c>
      <c r="D94" s="29" t="n">
        <f aca="false">Exercises!L94</f>
        <v>1</v>
      </c>
      <c r="E94" s="22" t="n">
        <f aca="false">Homework!L94</f>
        <v>1</v>
      </c>
      <c r="F94" s="29" t="n">
        <f aca="false">SUM(B94:E94)</f>
        <v>2</v>
      </c>
      <c r="G94" s="22" t="n">
        <f aca="false">IF(C94=0,0,1)</f>
        <v>0</v>
      </c>
      <c r="H94" s="29" t="n">
        <f aca="false">IF(G94*F94 &lt; 16,0, IF(G94*F94 &lt; 20,1, IF(G94*F94 &lt; 24, 2, IF(G94*F94 &lt; 28, 3, IF(G94*F94 &lt; 32, 4, 5)))))</f>
        <v>0</v>
      </c>
    </row>
    <row r="95" customFormat="false" ht="12.8" hidden="false" customHeight="false" outlineLevel="0" collapsed="false">
      <c r="A95" s="12" t="n">
        <v>426985</v>
      </c>
      <c r="B95" s="29" t="n">
        <f aca="false">ROUND(MAX('Exam 1'!G95,'Exam 2'!G95,'Exam 3'!G95),0)</f>
        <v>0</v>
      </c>
      <c r="C95" s="22" t="n">
        <f aca="false">Project!B95</f>
        <v>0</v>
      </c>
      <c r="D95" s="29" t="n">
        <f aca="false">Exercises!L95</f>
        <v>0</v>
      </c>
      <c r="E95" s="22" t="n">
        <f aca="false">Homework!L95</f>
        <v>0</v>
      </c>
      <c r="F95" s="29" t="n">
        <f aca="false">SUM(B95:E95)</f>
        <v>0</v>
      </c>
      <c r="G95" s="22" t="n">
        <f aca="false">IF(C95=0,0,1)</f>
        <v>0</v>
      </c>
      <c r="H95" s="29" t="n">
        <f aca="false">IF(G95*F95 &lt; 16,0, IF(G95*F95 &lt; 20,1, IF(G95*F95 &lt; 24, 2, IF(G95*F95 &lt; 28, 3, IF(G95*F95 &lt; 32, 4, 5)))))</f>
        <v>0</v>
      </c>
    </row>
    <row r="96" customFormat="false" ht="12.8" hidden="false" customHeight="false" outlineLevel="0" collapsed="false">
      <c r="A96" s="9" t="str">
        <f aca="false">"527541"</f>
        <v>527541</v>
      </c>
      <c r="B96" s="29" t="n">
        <f aca="false">ROUND(MAX('Exam 1'!G96,'Exam 2'!G96,'Exam 3'!G96),0)</f>
        <v>26</v>
      </c>
      <c r="C96" s="22" t="n">
        <f aca="false">Project!B96</f>
        <v>6</v>
      </c>
      <c r="D96" s="29" t="n">
        <f aca="false">Exercises!L96</f>
        <v>3</v>
      </c>
      <c r="E96" s="22" t="n">
        <f aca="false">Homework!L96</f>
        <v>3</v>
      </c>
      <c r="F96" s="29" t="n">
        <f aca="false">SUM(B96:E96)</f>
        <v>38</v>
      </c>
      <c r="G96" s="22" t="n">
        <f aca="false">IF(C96=0,0,1)</f>
        <v>1</v>
      </c>
      <c r="H96" s="29" t="n">
        <f aca="false">IF(G96*F96 &lt; 16,0, IF(G96*F96 &lt; 20,1, IF(G96*F96 &lt; 24, 2, IF(G96*F96 &lt; 28, 3, IF(G96*F96 &lt; 32, 4, 5)))))</f>
        <v>5</v>
      </c>
    </row>
    <row r="97" customFormat="false" ht="12.8" hidden="false" customHeight="false" outlineLevel="0" collapsed="false">
      <c r="A97" s="9" t="str">
        <f aca="false">"451989"</f>
        <v>451989</v>
      </c>
      <c r="B97" s="29" t="n">
        <f aca="false">ROUND(MAX('Exam 1'!G97,'Exam 2'!G97,'Exam 3'!G97),0)</f>
        <v>0</v>
      </c>
      <c r="C97" s="22" t="n">
        <f aca="false">Project!B97</f>
        <v>0</v>
      </c>
      <c r="D97" s="29" t="n">
        <f aca="false">Exercises!L97</f>
        <v>0</v>
      </c>
      <c r="E97" s="22" t="n">
        <f aca="false">Homework!L97</f>
        <v>0</v>
      </c>
      <c r="F97" s="29" t="n">
        <f aca="false">SUM(B97:E97)</f>
        <v>0</v>
      </c>
      <c r="G97" s="22" t="n">
        <f aca="false">IF(C97=0,0,1)</f>
        <v>0</v>
      </c>
      <c r="H97" s="29" t="n">
        <f aca="false">IF(G97*F97 &lt; 16,0, IF(G97*F97 &lt; 20,1, IF(G97*F97 &lt; 24, 2, IF(G97*F97 &lt; 28, 3, IF(G97*F97 &lt; 32, 4, 5)))))</f>
        <v>0</v>
      </c>
    </row>
    <row r="98" customFormat="false" ht="12.8" hidden="false" customHeight="false" outlineLevel="0" collapsed="false">
      <c r="A98" s="9" t="str">
        <f aca="false">"351694"</f>
        <v>351694</v>
      </c>
      <c r="B98" s="29" t="n">
        <f aca="false">ROUND(MAX('Exam 1'!G98,'Exam 2'!G98,'Exam 3'!G98),0)</f>
        <v>0</v>
      </c>
      <c r="C98" s="22" t="n">
        <f aca="false">Project!B98</f>
        <v>0</v>
      </c>
      <c r="D98" s="29" t="n">
        <f aca="false">Exercises!L98</f>
        <v>0</v>
      </c>
      <c r="E98" s="22" t="n">
        <f aca="false">Homework!L98</f>
        <v>0</v>
      </c>
      <c r="F98" s="29" t="n">
        <f aca="false">SUM(B98:E98)</f>
        <v>0</v>
      </c>
      <c r="G98" s="22" t="n">
        <f aca="false">IF(C98=0,0,1)</f>
        <v>0</v>
      </c>
      <c r="H98" s="29" t="n">
        <f aca="false">IF(G98*F98 &lt; 16,0, IF(G98*F98 &lt; 20,1, IF(G98*F98 &lt; 24, 2, IF(G98*F98 &lt; 28, 3, IF(G98*F98 &lt; 32, 4, 5)))))</f>
        <v>0</v>
      </c>
    </row>
    <row r="99" customFormat="false" ht="12.8" hidden="false" customHeight="false" outlineLevel="0" collapsed="false">
      <c r="A99" s="9" t="str">
        <f aca="false">"724580"</f>
        <v>724580</v>
      </c>
      <c r="B99" s="29" t="n">
        <f aca="false">ROUND(MAX('Exam 1'!G99,'Exam 2'!G99,'Exam 3'!G99),0)</f>
        <v>0</v>
      </c>
      <c r="C99" s="22" t="n">
        <f aca="false">Project!B99</f>
        <v>0</v>
      </c>
      <c r="D99" s="29" t="n">
        <f aca="false">Exercises!L99</f>
        <v>0</v>
      </c>
      <c r="E99" s="22" t="n">
        <f aca="false">Homework!L99</f>
        <v>0</v>
      </c>
      <c r="F99" s="29" t="n">
        <f aca="false">SUM(B99:E99)</f>
        <v>0</v>
      </c>
      <c r="G99" s="22" t="n">
        <f aca="false">IF(C99=0,0,1)</f>
        <v>0</v>
      </c>
      <c r="H99" s="29" t="n">
        <f aca="false">IF(G99*F99 &lt; 16,0, IF(G99*F99 &lt; 20,1, IF(G99*F99 &lt; 24, 2, IF(G99*F99 &lt; 28, 3, IF(G99*F99 &lt; 32, 4, 5)))))</f>
        <v>0</v>
      </c>
    </row>
    <row r="100" customFormat="false" ht="12.8" hidden="false" customHeight="false" outlineLevel="0" collapsed="false">
      <c r="A100" s="9" t="str">
        <f aca="false">"556347"</f>
        <v>556347</v>
      </c>
      <c r="B100" s="29" t="n">
        <f aca="false">ROUND(MAX('Exam 1'!G100,'Exam 2'!G100,'Exam 3'!G100),0)</f>
        <v>0</v>
      </c>
      <c r="C100" s="22" t="n">
        <f aca="false">Project!B100</f>
        <v>0</v>
      </c>
      <c r="D100" s="29" t="n">
        <f aca="false">Exercises!L100</f>
        <v>0</v>
      </c>
      <c r="E100" s="22" t="n">
        <f aca="false">Homework!L100</f>
        <v>0</v>
      </c>
      <c r="F100" s="29" t="n">
        <f aca="false">SUM(B100:E100)</f>
        <v>0</v>
      </c>
      <c r="G100" s="22" t="n">
        <f aca="false">IF(C100=0,0,1)</f>
        <v>0</v>
      </c>
      <c r="H100" s="29" t="n">
        <f aca="false">IF(G100*F100 &lt; 16,0, IF(G100*F100 &lt; 20,1, IF(G100*F100 &lt; 24, 2, IF(G100*F100 &lt; 28, 3, IF(G100*F100 &lt; 32, 4, 5)))))</f>
        <v>0</v>
      </c>
    </row>
    <row r="101" customFormat="false" ht="12.8" hidden="false" customHeight="false" outlineLevel="0" collapsed="false">
      <c r="A101" s="9" t="str">
        <f aca="false">"427230"</f>
        <v>427230</v>
      </c>
      <c r="B101" s="29" t="n">
        <f aca="false">ROUND(MAX('Exam 1'!G101,'Exam 2'!G101,'Exam 3'!G101),0)</f>
        <v>24</v>
      </c>
      <c r="C101" s="22" t="n">
        <f aca="false">Project!B101</f>
        <v>6</v>
      </c>
      <c r="D101" s="29" t="n">
        <f aca="false">Exercises!L101</f>
        <v>3</v>
      </c>
      <c r="E101" s="22" t="n">
        <f aca="false">Homework!L101</f>
        <v>3</v>
      </c>
      <c r="F101" s="29" t="n">
        <f aca="false">SUM(B101:E101)</f>
        <v>36</v>
      </c>
      <c r="G101" s="22" t="n">
        <f aca="false">IF(C101=0,0,1)</f>
        <v>1</v>
      </c>
      <c r="H101" s="29" t="n">
        <f aca="false">IF(G101*F101 &lt; 16,0, IF(G101*F101 &lt; 20,1, IF(G101*F101 &lt; 24, 2, IF(G101*F101 &lt; 28, 3, IF(G101*F101 &lt; 32, 4, 5)))))</f>
        <v>5</v>
      </c>
    </row>
    <row r="102" customFormat="false" ht="12.8" hidden="false" customHeight="false" outlineLevel="0" collapsed="false">
      <c r="A102" s="9" t="str">
        <f aca="false">"527651"</f>
        <v>527651</v>
      </c>
      <c r="B102" s="29" t="n">
        <f aca="false">ROUND(MAX('Exam 1'!G102,'Exam 2'!G102,'Exam 3'!G102),0)</f>
        <v>26</v>
      </c>
      <c r="C102" s="22" t="n">
        <f aca="false">Project!B102</f>
        <v>6</v>
      </c>
      <c r="D102" s="29" t="n">
        <f aca="false">Exercises!L102</f>
        <v>3</v>
      </c>
      <c r="E102" s="22" t="n">
        <f aca="false">Homework!L102</f>
        <v>3</v>
      </c>
      <c r="F102" s="29" t="n">
        <f aca="false">SUM(B102:E102)</f>
        <v>38</v>
      </c>
      <c r="G102" s="22" t="n">
        <f aca="false">IF(C102=0,0,1)</f>
        <v>1</v>
      </c>
      <c r="H102" s="29" t="n">
        <f aca="false">IF(G102*F102 &lt; 16,0, IF(G102*F102 &lt; 20,1, IF(G102*F102 &lt; 24, 2, IF(G102*F102 &lt; 28, 3, IF(G102*F102 &lt; 32, 4, 5)))))</f>
        <v>5</v>
      </c>
    </row>
    <row r="103" customFormat="false" ht="12.8" hidden="false" customHeight="false" outlineLevel="0" collapsed="false">
      <c r="A103" s="9" t="str">
        <f aca="false">"481027"</f>
        <v>481027</v>
      </c>
      <c r="B103" s="29" t="n">
        <f aca="false">ROUND(MAX('Exam 1'!G103,'Exam 2'!G103,'Exam 3'!G103),0)</f>
        <v>15</v>
      </c>
      <c r="C103" s="22" t="n">
        <f aca="false">Project!B103</f>
        <v>5</v>
      </c>
      <c r="D103" s="29" t="n">
        <f aca="false">Exercises!L103</f>
        <v>0</v>
      </c>
      <c r="E103" s="22" t="n">
        <f aca="false">Homework!L103</f>
        <v>2</v>
      </c>
      <c r="F103" s="29" t="n">
        <f aca="false">SUM(B103:E103)</f>
        <v>22</v>
      </c>
      <c r="G103" s="22" t="n">
        <f aca="false">IF(C103=0,0,1)</f>
        <v>1</v>
      </c>
      <c r="H103" s="29" t="n">
        <f aca="false">IF(G103*F103 &lt; 16,0, IF(G103*F103 &lt; 20,1, IF(G103*F103 &lt; 24, 2, IF(G103*F103 &lt; 28, 3, IF(G103*F103 &lt; 32, 4, 5)))))</f>
        <v>2</v>
      </c>
    </row>
    <row r="104" customFormat="false" ht="12.8" hidden="false" customHeight="false" outlineLevel="0" collapsed="false">
      <c r="A104" s="9" t="str">
        <f aca="false">"k91540"</f>
        <v>k91540</v>
      </c>
      <c r="B104" s="29" t="n">
        <f aca="false">ROUND(MAX('Exam 1'!G104,'Exam 2'!G104,'Exam 3'!G104),0)</f>
        <v>24</v>
      </c>
      <c r="C104" s="22" t="n">
        <f aca="false">Project!B104</f>
        <v>6</v>
      </c>
      <c r="D104" s="29" t="n">
        <f aca="false">Exercises!L104</f>
        <v>0</v>
      </c>
      <c r="E104" s="22" t="n">
        <f aca="false">Homework!L104</f>
        <v>3</v>
      </c>
      <c r="F104" s="29" t="n">
        <f aca="false">SUM(B104:E104)</f>
        <v>33</v>
      </c>
      <c r="G104" s="22" t="n">
        <f aca="false">IF(C104=0,0,1)</f>
        <v>1</v>
      </c>
      <c r="H104" s="29" t="n">
        <f aca="false">IF(G104*F104 &lt; 16,0, IF(G104*F104 &lt; 20,1, IF(G104*F104 &lt; 24, 2, IF(G104*F104 &lt; 28, 3, IF(G104*F104 &lt; 32, 4, 5)))))</f>
        <v>5</v>
      </c>
    </row>
    <row r="105" customFormat="false" ht="12.8" hidden="false" customHeight="false" outlineLevel="0" collapsed="false">
      <c r="A105" s="9" t="str">
        <f aca="false">"527693"</f>
        <v>527693</v>
      </c>
      <c r="B105" s="29" t="n">
        <f aca="false">ROUND(MAX('Exam 1'!G105,'Exam 2'!G105,'Exam 3'!G105),0)</f>
        <v>26</v>
      </c>
      <c r="C105" s="22" t="n">
        <f aca="false">Project!B105</f>
        <v>5</v>
      </c>
      <c r="D105" s="29" t="n">
        <f aca="false">Exercises!L105</f>
        <v>3</v>
      </c>
      <c r="E105" s="22" t="n">
        <f aca="false">Homework!L105</f>
        <v>3</v>
      </c>
      <c r="F105" s="29" t="n">
        <f aca="false">SUM(B105:E105)</f>
        <v>37</v>
      </c>
      <c r="G105" s="22" t="n">
        <f aca="false">IF(C105=0,0,1)</f>
        <v>1</v>
      </c>
      <c r="H105" s="29" t="n">
        <f aca="false">IF(G105*F105 &lt; 16,0, IF(G105*F105 &lt; 20,1, IF(G105*F105 &lt; 24, 2, IF(G105*F105 &lt; 28, 3, IF(G105*F105 &lt; 32, 4, 5)))))</f>
        <v>5</v>
      </c>
    </row>
    <row r="106" customFormat="false" ht="12.8" hidden="false" customHeight="false" outlineLevel="0" collapsed="false">
      <c r="A106" s="9" t="str">
        <f aca="false">"660424"</f>
        <v>660424</v>
      </c>
      <c r="B106" s="29" t="n">
        <f aca="false">ROUND(MAX('Exam 1'!G106,'Exam 2'!G106,'Exam 3'!G106),0)</f>
        <v>23</v>
      </c>
      <c r="C106" s="22" t="n">
        <f aca="false">Project!B106</f>
        <v>6</v>
      </c>
      <c r="D106" s="29" t="n">
        <f aca="false">Exercises!L106</f>
        <v>3</v>
      </c>
      <c r="E106" s="22" t="n">
        <f aca="false">Homework!L106</f>
        <v>3</v>
      </c>
      <c r="F106" s="29" t="n">
        <f aca="false">SUM(B106:E106)</f>
        <v>35</v>
      </c>
      <c r="G106" s="22" t="n">
        <f aca="false">IF(C106=0,0,1)</f>
        <v>1</v>
      </c>
      <c r="H106" s="29" t="n">
        <f aca="false">IF(G106*F106 &lt; 16,0, IF(G106*F106 &lt; 20,1, IF(G106*F106 &lt; 24, 2, IF(G106*F106 &lt; 28, 3, IF(G106*F106 &lt; 32, 4, 5)))))</f>
        <v>5</v>
      </c>
    </row>
    <row r="107" customFormat="false" ht="12.8" hidden="false" customHeight="false" outlineLevel="0" collapsed="false">
      <c r="A107" s="9" t="str">
        <f aca="false">"594503"</f>
        <v>594503</v>
      </c>
      <c r="B107" s="29" t="n">
        <f aca="false">ROUND(MAX('Exam 1'!G107,'Exam 2'!G107,'Exam 3'!G107),0)</f>
        <v>0</v>
      </c>
      <c r="C107" s="22" t="n">
        <f aca="false">Project!B107</f>
        <v>6</v>
      </c>
      <c r="D107" s="29" t="n">
        <f aca="false">Exercises!L107</f>
        <v>3</v>
      </c>
      <c r="E107" s="22" t="n">
        <f aca="false">Homework!L107</f>
        <v>1</v>
      </c>
      <c r="F107" s="29" t="n">
        <f aca="false">SUM(B107:E107)</f>
        <v>10</v>
      </c>
      <c r="G107" s="22" t="n">
        <f aca="false">IF(C107=0,0,1)</f>
        <v>1</v>
      </c>
      <c r="H107" s="29" t="n">
        <f aca="false">IF(G107*F107 &lt; 16,0, IF(G107*F107 &lt; 20,1, IF(G107*F107 &lt; 24, 2, IF(G107*F107 &lt; 28, 3, IF(G107*F107 &lt; 32, 4, 5)))))</f>
        <v>0</v>
      </c>
    </row>
    <row r="108" customFormat="false" ht="12.8" hidden="false" customHeight="false" outlineLevel="0" collapsed="false">
      <c r="A108" s="9" t="str">
        <f aca="false">"527758"</f>
        <v>527758</v>
      </c>
      <c r="B108" s="29" t="n">
        <f aca="false">ROUND(MAX('Exam 1'!G108,'Exam 2'!G108,'Exam 3'!G108),0)</f>
        <v>24</v>
      </c>
      <c r="C108" s="22" t="n">
        <f aca="false">Project!B108</f>
        <v>6</v>
      </c>
      <c r="D108" s="29" t="n">
        <f aca="false">Exercises!L108</f>
        <v>3</v>
      </c>
      <c r="E108" s="22" t="n">
        <f aca="false">Homework!L108</f>
        <v>3</v>
      </c>
      <c r="F108" s="29" t="n">
        <f aca="false">SUM(B108:E108)</f>
        <v>36</v>
      </c>
      <c r="G108" s="22" t="n">
        <f aca="false">IF(C108=0,0,1)</f>
        <v>1</v>
      </c>
      <c r="H108" s="29" t="n">
        <f aca="false">IF(G108*F108 &lt; 16,0, IF(G108*F108 &lt; 20,1, IF(G108*F108 &lt; 24, 2, IF(G108*F108 &lt; 28, 3, IF(G108*F108 &lt; 32, 4, 5)))))</f>
        <v>5</v>
      </c>
    </row>
    <row r="109" customFormat="false" ht="12.8" hidden="false" customHeight="false" outlineLevel="0" collapsed="false">
      <c r="A109" s="12" t="n">
        <v>481166</v>
      </c>
      <c r="B109" s="29" t="n">
        <f aca="false">ROUND(MAX('Exam 1'!G109,'Exam 2'!G109,'Exam 3'!G109),0)</f>
        <v>26</v>
      </c>
      <c r="C109" s="22" t="n">
        <f aca="false">Project!B109</f>
        <v>6</v>
      </c>
      <c r="D109" s="29" t="n">
        <f aca="false">Exercises!L109</f>
        <v>3</v>
      </c>
      <c r="E109" s="22" t="n">
        <f aca="false">Homework!L109</f>
        <v>3</v>
      </c>
      <c r="F109" s="29" t="n">
        <f aca="false">SUM(B109:E109)</f>
        <v>38</v>
      </c>
      <c r="G109" s="22" t="n">
        <f aca="false">IF(C109=0,0,1)</f>
        <v>1</v>
      </c>
      <c r="H109" s="29" t="n">
        <f aca="false">IF(G109*F109 &lt; 16,0, IF(G109*F109 &lt; 20,1, IF(G109*F109 &lt; 24, 2, IF(G109*F109 &lt; 28, 3, IF(G109*F109 &lt; 32, 4, 5)))))</f>
        <v>5</v>
      </c>
    </row>
    <row r="110" customFormat="false" ht="12.8" hidden="false" customHeight="false" outlineLevel="0" collapsed="false">
      <c r="A110" s="9" t="str">
        <f aca="false">"618638"</f>
        <v>618638</v>
      </c>
      <c r="B110" s="29" t="n">
        <f aca="false">ROUND(MAX('Exam 1'!G110,'Exam 2'!G110,'Exam 3'!G110),0)</f>
        <v>12</v>
      </c>
      <c r="C110" s="22" t="n">
        <f aca="false">Project!B110</f>
        <v>6</v>
      </c>
      <c r="D110" s="29" t="n">
        <f aca="false">Exercises!L110</f>
        <v>2</v>
      </c>
      <c r="E110" s="22" t="n">
        <f aca="false">Homework!L110</f>
        <v>1</v>
      </c>
      <c r="F110" s="29" t="n">
        <f aca="false">SUM(B110:E110)</f>
        <v>21</v>
      </c>
      <c r="G110" s="22" t="n">
        <f aca="false">IF(C110=0,0,1)</f>
        <v>1</v>
      </c>
      <c r="H110" s="29" t="n">
        <f aca="false">IF(G110*F110 &lt; 16,0, IF(G110*F110 &lt; 20,1, IF(G110*F110 &lt; 24, 2, IF(G110*F110 &lt; 28, 3, IF(G110*F110 &lt; 32, 4, 5)))))</f>
        <v>2</v>
      </c>
    </row>
    <row r="111" customFormat="false" ht="12.8" hidden="false" customHeight="false" outlineLevel="0" collapsed="false">
      <c r="A111" s="9" t="str">
        <f aca="false">"356893"</f>
        <v>356893</v>
      </c>
      <c r="B111" s="29" t="n">
        <f aca="false">ROUND(MAX('Exam 1'!G111,'Exam 2'!G111,'Exam 3'!G111),0)</f>
        <v>17</v>
      </c>
      <c r="C111" s="22" t="n">
        <f aca="false">Project!B111</f>
        <v>6</v>
      </c>
      <c r="D111" s="29" t="n">
        <f aca="false">Exercises!L111</f>
        <v>1</v>
      </c>
      <c r="E111" s="22" t="n">
        <f aca="false">Homework!L111</f>
        <v>1</v>
      </c>
      <c r="F111" s="29" t="n">
        <f aca="false">SUM(B111:E111)</f>
        <v>25</v>
      </c>
      <c r="G111" s="22" t="n">
        <f aca="false">IF(C111=0,0,1)</f>
        <v>1</v>
      </c>
      <c r="H111" s="29" t="n">
        <f aca="false">IF(G111*F111 &lt; 16,0, IF(G111*F111 &lt; 20,1, IF(G111*F111 &lt; 24, 2, IF(G111*F111 &lt; 28, 3, IF(G111*F111 &lt; 32, 4, 5)))))</f>
        <v>3</v>
      </c>
    </row>
    <row r="112" customFormat="false" ht="12.8" hidden="false" customHeight="false" outlineLevel="0" collapsed="false">
      <c r="A112" s="9" t="str">
        <f aca="false">"79770K"</f>
        <v>79770K</v>
      </c>
      <c r="B112" s="29" t="n">
        <f aca="false">ROUND(MAX('Exam 1'!G112,'Exam 2'!G112,'Exam 3'!G112),0)</f>
        <v>0</v>
      </c>
      <c r="C112" s="22" t="n">
        <f aca="false">Project!B112</f>
        <v>0</v>
      </c>
      <c r="D112" s="29" t="n">
        <f aca="false">Exercises!L112</f>
        <v>0</v>
      </c>
      <c r="E112" s="22" t="n">
        <f aca="false">Homework!L112</f>
        <v>0</v>
      </c>
      <c r="F112" s="29" t="n">
        <f aca="false">SUM(B112:E112)</f>
        <v>0</v>
      </c>
      <c r="G112" s="22" t="n">
        <f aca="false">IF(C112=0,0,1)</f>
        <v>0</v>
      </c>
      <c r="H112" s="29" t="n">
        <f aca="false">IF(G112*F112 &lt; 16,0, IF(G112*F112 &lt; 20,1, IF(G112*F112 &lt; 24, 2, IF(G112*F112 &lt; 28, 3, IF(G112*F112 &lt; 32, 4, 5)))))</f>
        <v>0</v>
      </c>
    </row>
    <row r="113" customFormat="false" ht="12.8" hidden="false" customHeight="false" outlineLevel="0" collapsed="false">
      <c r="A113" s="9" t="str">
        <f aca="false">"k80343"</f>
        <v>k80343</v>
      </c>
      <c r="B113" s="29" t="n">
        <f aca="false">ROUND(MAX('Exam 1'!G113,'Exam 2'!G113,'Exam 3'!G113),0)</f>
        <v>26</v>
      </c>
      <c r="C113" s="22" t="n">
        <f aca="false">Project!B113</f>
        <v>6</v>
      </c>
      <c r="D113" s="29" t="n">
        <f aca="false">Exercises!L113</f>
        <v>3</v>
      </c>
      <c r="E113" s="22" t="n">
        <f aca="false">Homework!L113</f>
        <v>3</v>
      </c>
      <c r="F113" s="29" t="n">
        <f aca="false">SUM(B113:E113)</f>
        <v>38</v>
      </c>
      <c r="G113" s="22" t="n">
        <f aca="false">IF(C113=0,0,1)</f>
        <v>1</v>
      </c>
      <c r="H113" s="29" t="n">
        <f aca="false">IF(G113*F113 &lt; 16,0, IF(G113*F113 &lt; 20,1, IF(G113*F113 &lt; 24, 2, IF(G113*F113 &lt; 28, 3, IF(G113*F113 &lt; 32, 4, 5)))))</f>
        <v>5</v>
      </c>
    </row>
    <row r="114" customFormat="false" ht="12.8" hidden="false" customHeight="false" outlineLevel="0" collapsed="false">
      <c r="A114" s="9" t="str">
        <f aca="false">"432209"</f>
        <v>432209</v>
      </c>
      <c r="B114" s="29" t="n">
        <f aca="false">ROUND(MAX('Exam 1'!G114,'Exam 2'!G114,'Exam 3'!G114),0)</f>
        <v>24</v>
      </c>
      <c r="C114" s="22" t="n">
        <f aca="false">Project!B114</f>
        <v>6</v>
      </c>
      <c r="D114" s="29" t="n">
        <f aca="false">Exercises!L114</f>
        <v>3</v>
      </c>
      <c r="E114" s="22" t="n">
        <f aca="false">Homework!L114</f>
        <v>3</v>
      </c>
      <c r="F114" s="29" t="n">
        <f aca="false">SUM(B114:E114)</f>
        <v>36</v>
      </c>
      <c r="G114" s="22" t="n">
        <f aca="false">IF(C114=0,0,1)</f>
        <v>1</v>
      </c>
      <c r="H114" s="29" t="n">
        <f aca="false">IF(G114*F114 &lt; 16,0, IF(G114*F114 &lt; 20,1, IF(G114*F114 &lt; 24, 2, IF(G114*F114 &lt; 28, 3, IF(G114*F114 &lt; 32, 4, 5)))))</f>
        <v>5</v>
      </c>
    </row>
    <row r="115" customFormat="false" ht="12.8" hidden="false" customHeight="false" outlineLevel="0" collapsed="false">
      <c r="A115" s="9" t="str">
        <f aca="false">"649351"</f>
        <v>649351</v>
      </c>
      <c r="B115" s="29" t="n">
        <f aca="false">ROUND(MAX('Exam 1'!G115,'Exam 2'!G115,'Exam 3'!G115),0)</f>
        <v>16</v>
      </c>
      <c r="C115" s="22" t="n">
        <f aca="false">Project!B115</f>
        <v>5</v>
      </c>
      <c r="D115" s="29" t="n">
        <f aca="false">Exercises!L115</f>
        <v>1</v>
      </c>
      <c r="E115" s="22" t="n">
        <f aca="false">Homework!L115</f>
        <v>2</v>
      </c>
      <c r="F115" s="29" t="n">
        <f aca="false">SUM(B115:E115)</f>
        <v>24</v>
      </c>
      <c r="G115" s="22" t="n">
        <f aca="false">IF(C115=0,0,1)</f>
        <v>1</v>
      </c>
      <c r="H115" s="29" t="n">
        <f aca="false">IF(G115*F115 &lt; 16,0, IF(G115*F115 &lt; 20,1, IF(G115*F115 &lt; 24, 2, IF(G115*F115 &lt; 28, 3, IF(G115*F115 &lt; 32, 4, 5)))))</f>
        <v>3</v>
      </c>
    </row>
    <row r="116" customFormat="false" ht="12.8" hidden="false" customHeight="false" outlineLevel="0" collapsed="false">
      <c r="A116" s="9" t="str">
        <f aca="false">"530716"</f>
        <v>530716</v>
      </c>
      <c r="B116" s="29" t="n">
        <f aca="false">ROUND(MAX('Exam 1'!G116,'Exam 2'!G116,'Exam 3'!G116),0)</f>
        <v>23</v>
      </c>
      <c r="C116" s="22" t="n">
        <f aca="false">Project!B116</f>
        <v>6</v>
      </c>
      <c r="D116" s="29" t="n">
        <f aca="false">Exercises!L116</f>
        <v>2</v>
      </c>
      <c r="E116" s="22" t="n">
        <f aca="false">Homework!L116</f>
        <v>3</v>
      </c>
      <c r="F116" s="29" t="n">
        <f aca="false">SUM(B116:E116)</f>
        <v>34</v>
      </c>
      <c r="G116" s="22" t="n">
        <f aca="false">IF(C116=0,0,1)</f>
        <v>1</v>
      </c>
      <c r="H116" s="29" t="n">
        <f aca="false">IF(G116*F116 &lt; 16,0, IF(G116*F116 &lt; 20,1, IF(G116*F116 &lt; 24, 2, IF(G116*F116 &lt; 28, 3, IF(G116*F116 &lt; 32, 4, 5)))))</f>
        <v>5</v>
      </c>
    </row>
    <row r="117" customFormat="false" ht="12.8" hidden="false" customHeight="false" outlineLevel="0" collapsed="false">
      <c r="A117" s="9" t="str">
        <f aca="false">"427816"</f>
        <v>427816</v>
      </c>
      <c r="B117" s="29" t="n">
        <f aca="false">ROUND(MAX('Exam 1'!G117,'Exam 2'!G117,'Exam 3'!G117),0)</f>
        <v>21</v>
      </c>
      <c r="C117" s="22" t="n">
        <f aca="false">Project!B117</f>
        <v>6</v>
      </c>
      <c r="D117" s="29" t="n">
        <f aca="false">Exercises!L117</f>
        <v>3</v>
      </c>
      <c r="E117" s="22" t="n">
        <f aca="false">Homework!L117</f>
        <v>2</v>
      </c>
      <c r="F117" s="29" t="n">
        <f aca="false">SUM(B117:E117)</f>
        <v>32</v>
      </c>
      <c r="G117" s="22" t="n">
        <f aca="false">IF(C117=0,0,1)</f>
        <v>1</v>
      </c>
      <c r="H117" s="29" t="n">
        <f aca="false">IF(G117*F117 &lt; 16,0, IF(G117*F117 &lt; 20,1, IF(G117*F117 &lt; 24, 2, IF(G117*F117 &lt; 28, 3, IF(G117*F117 &lt; 32, 4, 5)))))</f>
        <v>5</v>
      </c>
    </row>
    <row r="118" customFormat="false" ht="12.8" hidden="false" customHeight="false" outlineLevel="0" collapsed="false">
      <c r="A118" s="9" t="str">
        <f aca="false">"401382"</f>
        <v>401382</v>
      </c>
      <c r="B118" s="29" t="n">
        <f aca="false">ROUND(MAX('Exam 1'!G118,'Exam 2'!G118,'Exam 3'!G118),0)</f>
        <v>0</v>
      </c>
      <c r="C118" s="22" t="n">
        <f aca="false">Project!B118</f>
        <v>0</v>
      </c>
      <c r="D118" s="29" t="n">
        <f aca="false">Exercises!L118</f>
        <v>0</v>
      </c>
      <c r="E118" s="22" t="n">
        <f aca="false">Homework!L118</f>
        <v>0</v>
      </c>
      <c r="F118" s="29" t="n">
        <f aca="false">SUM(B118:E118)</f>
        <v>0</v>
      </c>
      <c r="G118" s="22" t="n">
        <f aca="false">IF(C118=0,0,1)</f>
        <v>0</v>
      </c>
      <c r="H118" s="29" t="n">
        <f aca="false">IF(G118*F118 &lt; 16,0, IF(G118*F118 &lt; 20,1, IF(G118*F118 &lt; 24, 2, IF(G118*F118 &lt; 28, 3, IF(G118*F118 &lt; 32, 4, 5)))))</f>
        <v>0</v>
      </c>
    </row>
    <row r="119" customFormat="false" ht="12.8" hidden="false" customHeight="false" outlineLevel="0" collapsed="false">
      <c r="A119" s="20" t="str">
        <f aca="false">"528045"</f>
        <v>528045</v>
      </c>
      <c r="B119" s="29" t="n">
        <f aca="false">ROUND(MAX('Exam 1'!G119,'Exam 2'!G119,'Exam 3'!G119),0)</f>
        <v>0</v>
      </c>
      <c r="C119" s="22" t="n">
        <f aca="false">Project!B119</f>
        <v>0</v>
      </c>
      <c r="D119" s="29" t="n">
        <f aca="false">Exercises!L119</f>
        <v>0</v>
      </c>
      <c r="E119" s="22" t="n">
        <f aca="false">Homework!L119</f>
        <v>3</v>
      </c>
      <c r="F119" s="29" t="n">
        <f aca="false">SUM(B119:E119)</f>
        <v>3</v>
      </c>
      <c r="G119" s="22" t="n">
        <f aca="false">IF(C119=0,0,1)</f>
        <v>0</v>
      </c>
      <c r="H119" s="29" t="n">
        <f aca="false">IF(G119*F119 &lt; 16,0, IF(G119*F119 &lt; 20,1, IF(G119*F119 &lt; 24, 2, IF(G119*F119 &lt; 28, 3, IF(G119*F119 &lt; 32, 4, 5)))))</f>
        <v>0</v>
      </c>
    </row>
    <row r="120" customFormat="false" ht="12.8" hidden="false" customHeight="false" outlineLevel="0" collapsed="false">
      <c r="A120" s="9" t="str">
        <f aca="false">"478302"</f>
        <v>478302</v>
      </c>
      <c r="B120" s="29" t="n">
        <f aca="false">ROUND(MAX('Exam 1'!G120,'Exam 2'!G120,'Exam 3'!G120),0)</f>
        <v>0</v>
      </c>
      <c r="C120" s="22" t="n">
        <f aca="false">Project!B120</f>
        <v>0</v>
      </c>
      <c r="D120" s="29" t="n">
        <f aca="false">Exercises!L120</f>
        <v>0</v>
      </c>
      <c r="E120" s="22" t="n">
        <f aca="false">Homework!L120</f>
        <v>0</v>
      </c>
      <c r="F120" s="29" t="n">
        <f aca="false">SUM(B120:E120)</f>
        <v>0</v>
      </c>
      <c r="G120" s="22" t="n">
        <f aca="false">IF(C120=0,0,1)</f>
        <v>0</v>
      </c>
      <c r="H120" s="29" t="n">
        <f aca="false">IF(G120*F120 &lt; 16,0, IF(G120*F120 &lt; 20,1, IF(G120*F120 &lt; 24, 2, IF(G120*F120 &lt; 28, 3, IF(G120*F120 &lt; 32, 4, 5)))))</f>
        <v>0</v>
      </c>
    </row>
    <row r="121" customFormat="false" ht="12.8" hidden="false" customHeight="false" outlineLevel="0" collapsed="false">
      <c r="A121" s="12" t="n">
        <v>662969</v>
      </c>
      <c r="B121" s="29" t="n">
        <f aca="false">ROUND(MAX('Exam 1'!G121,'Exam 2'!G121,'Exam 3'!G121),0)</f>
        <v>0</v>
      </c>
      <c r="C121" s="22" t="n">
        <f aca="false">Project!B121</f>
        <v>0</v>
      </c>
      <c r="D121" s="29" t="n">
        <f aca="false">Exercises!L121</f>
        <v>1</v>
      </c>
      <c r="E121" s="22" t="n">
        <f aca="false">Homework!L121</f>
        <v>0</v>
      </c>
      <c r="F121" s="29" t="n">
        <f aca="false">SUM(B121:E121)</f>
        <v>1</v>
      </c>
      <c r="G121" s="22" t="n">
        <f aca="false">IF(C121=0,0,1)</f>
        <v>0</v>
      </c>
      <c r="H121" s="29" t="n">
        <f aca="false">IF(G121*F121 &lt; 16,0, IF(G121*F121 &lt; 20,1, IF(G121*F121 &lt; 24, 2, IF(G121*F121 &lt; 28, 3, IF(G121*F121 &lt; 32, 4, 5)))))</f>
        <v>0</v>
      </c>
    </row>
    <row r="122" customFormat="false" ht="12.8" hidden="false" customHeight="false" outlineLevel="0" collapsed="false">
      <c r="A122" s="9" t="str">
        <f aca="false">"352758"</f>
        <v>352758</v>
      </c>
      <c r="B122" s="29" t="n">
        <f aca="false">ROUND(MAX('Exam 1'!G122,'Exam 2'!G122,'Exam 3'!G122),0)</f>
        <v>18</v>
      </c>
      <c r="C122" s="22" t="n">
        <f aca="false">Project!B122</f>
        <v>6</v>
      </c>
      <c r="D122" s="29" t="n">
        <f aca="false">Exercises!L122</f>
        <v>3</v>
      </c>
      <c r="E122" s="22" t="n">
        <f aca="false">Homework!L122</f>
        <v>2</v>
      </c>
      <c r="F122" s="29" t="n">
        <f aca="false">SUM(B122:E122)</f>
        <v>29</v>
      </c>
      <c r="G122" s="22" t="n">
        <f aca="false">IF(C122=0,0,1)</f>
        <v>1</v>
      </c>
      <c r="H122" s="29" t="n">
        <f aca="false">IF(G122*F122 &lt; 16,0, IF(G122*F122 &lt; 20,1, IF(G122*F122 &lt; 24, 2, IF(G122*F122 &lt; 28, 3, IF(G122*F122 &lt; 32, 4, 5)))))</f>
        <v>4</v>
      </c>
    </row>
    <row r="123" customFormat="false" ht="12.8" hidden="false" customHeight="false" outlineLevel="0" collapsed="false">
      <c r="A123" s="9" t="str">
        <f aca="false">"78562U"</f>
        <v>78562U</v>
      </c>
      <c r="B123" s="29" t="n">
        <f aca="false">ROUND(MAX('Exam 1'!G123,'Exam 2'!G123,'Exam 3'!G123),0)</f>
        <v>0</v>
      </c>
      <c r="C123" s="22" t="n">
        <f aca="false">Project!B123</f>
        <v>0</v>
      </c>
      <c r="D123" s="29" t="n">
        <f aca="false">Exercises!L123</f>
        <v>0</v>
      </c>
      <c r="E123" s="22" t="n">
        <f aca="false">Homework!L123</f>
        <v>0</v>
      </c>
      <c r="F123" s="29" t="n">
        <f aca="false">SUM(B123:E123)</f>
        <v>0</v>
      </c>
      <c r="G123" s="22" t="n">
        <f aca="false">IF(C123=0,0,1)</f>
        <v>0</v>
      </c>
      <c r="H123" s="29" t="n">
        <f aca="false">IF(G123*F123 &lt; 16,0, IF(G123*F123 &lt; 20,1, IF(G123*F123 &lt; 24, 2, IF(G123*F123 &lt; 28, 3, IF(G123*F123 &lt; 32, 4, 5)))))</f>
        <v>0</v>
      </c>
    </row>
    <row r="124" customFormat="false" ht="12.8" hidden="false" customHeight="false" outlineLevel="0" collapsed="false">
      <c r="A124" s="9" t="str">
        <f aca="false">"475936"</f>
        <v>475936</v>
      </c>
      <c r="B124" s="29" t="n">
        <f aca="false">ROUND(MAX('Exam 1'!G124,'Exam 2'!G124,'Exam 3'!G124),0)</f>
        <v>26</v>
      </c>
      <c r="C124" s="22" t="n">
        <f aca="false">Project!B124</f>
        <v>6</v>
      </c>
      <c r="D124" s="29" t="n">
        <f aca="false">Exercises!L124</f>
        <v>3</v>
      </c>
      <c r="E124" s="22" t="n">
        <f aca="false">Homework!L124</f>
        <v>3</v>
      </c>
      <c r="F124" s="29" t="n">
        <f aca="false">SUM(B124:E124)</f>
        <v>38</v>
      </c>
      <c r="G124" s="22" t="n">
        <f aca="false">IF(C124=0,0,1)</f>
        <v>1</v>
      </c>
      <c r="H124" s="29" t="n">
        <f aca="false">IF(G124*F124 &lt; 16,0, IF(G124*F124 &lt; 20,1, IF(G124*F124 &lt; 24, 2, IF(G124*F124 &lt; 28, 3, IF(G124*F124 &lt; 32, 4, 5)))))</f>
        <v>5</v>
      </c>
    </row>
    <row r="125" customFormat="false" ht="12.8" hidden="false" customHeight="false" outlineLevel="0" collapsed="false">
      <c r="A125" s="9" t="str">
        <f aca="false">"475965"</f>
        <v>475965</v>
      </c>
      <c r="B125" s="29" t="n">
        <f aca="false">ROUND(MAX('Exam 1'!G125,'Exam 2'!G125,'Exam 3'!G125),0)</f>
        <v>23</v>
      </c>
      <c r="C125" s="22" t="n">
        <f aca="false">Project!B125</f>
        <v>6</v>
      </c>
      <c r="D125" s="29" t="n">
        <f aca="false">Exercises!L125</f>
        <v>3</v>
      </c>
      <c r="E125" s="22" t="n">
        <f aca="false">Homework!L125</f>
        <v>3</v>
      </c>
      <c r="F125" s="29" t="n">
        <f aca="false">SUM(B125:E125)</f>
        <v>35</v>
      </c>
      <c r="G125" s="22" t="n">
        <f aca="false">IF(C125=0,0,1)</f>
        <v>1</v>
      </c>
      <c r="H125" s="29" t="n">
        <f aca="false">IF(G125*F125 &lt; 16,0, IF(G125*F125 &lt; 20,1, IF(G125*F125 &lt; 24, 2, IF(G125*F125 &lt; 28, 3, IF(G125*F125 &lt; 32, 4, 5)))))</f>
        <v>5</v>
      </c>
    </row>
    <row r="126" customFormat="false" ht="12.8" hidden="false" customHeight="false" outlineLevel="0" collapsed="false">
      <c r="A126" s="9" t="str">
        <f aca="false">"432568"</f>
        <v>432568</v>
      </c>
      <c r="B126" s="29" t="n">
        <f aca="false">ROUND(MAX('Exam 1'!G126,'Exam 2'!G126,'Exam 3'!G126),0)</f>
        <v>26</v>
      </c>
      <c r="C126" s="22" t="n">
        <f aca="false">Project!B126</f>
        <v>6</v>
      </c>
      <c r="D126" s="29" t="n">
        <f aca="false">Exercises!L126</f>
        <v>3</v>
      </c>
      <c r="E126" s="22" t="n">
        <f aca="false">Homework!L126</f>
        <v>3</v>
      </c>
      <c r="F126" s="29" t="n">
        <f aca="false">SUM(B126:E126)</f>
        <v>38</v>
      </c>
      <c r="G126" s="22" t="n">
        <f aca="false">IF(C126=0,0,1)</f>
        <v>1</v>
      </c>
      <c r="H126" s="29" t="n">
        <f aca="false">IF(G126*F126 &lt; 16,0, IF(G126*F126 &lt; 20,1, IF(G126*F126 &lt; 24, 2, IF(G126*F126 &lt; 28, 3, IF(G126*F126 &lt; 32, 4, 5)))))</f>
        <v>5</v>
      </c>
    </row>
    <row r="127" customFormat="false" ht="12.8" hidden="false" customHeight="false" outlineLevel="0" collapsed="false">
      <c r="A127" s="9" t="str">
        <f aca="false">"476139"</f>
        <v>476139</v>
      </c>
      <c r="B127" s="29" t="n">
        <f aca="false">ROUND(MAX('Exam 1'!G127,'Exam 2'!G127,'Exam 3'!G127),0)</f>
        <v>0</v>
      </c>
      <c r="C127" s="22" t="n">
        <f aca="false">Project!B127</f>
        <v>0</v>
      </c>
      <c r="D127" s="29" t="n">
        <f aca="false">Exercises!L127</f>
        <v>0</v>
      </c>
      <c r="E127" s="22" t="n">
        <f aca="false">Homework!L127</f>
        <v>3</v>
      </c>
      <c r="F127" s="29" t="n">
        <f aca="false">SUM(B127:E127)</f>
        <v>3</v>
      </c>
      <c r="G127" s="22" t="n">
        <f aca="false">IF(C127=0,0,1)</f>
        <v>0</v>
      </c>
      <c r="H127" s="29" t="n">
        <f aca="false">IF(G127*F127 &lt; 16,0, IF(G127*F127 &lt; 20,1, IF(G127*F127 &lt; 24, 2, IF(G127*F127 &lt; 28, 3, IF(G127*F127 &lt; 32, 4, 5)))))</f>
        <v>0</v>
      </c>
    </row>
    <row r="128" customFormat="false" ht="12.8" hidden="false" customHeight="false" outlineLevel="0" collapsed="false">
      <c r="A128" s="9" t="str">
        <f aca="false">"602097"</f>
        <v>602097</v>
      </c>
      <c r="B128" s="29" t="n">
        <f aca="false">ROUND(MAX('Exam 1'!G128,'Exam 2'!G128,'Exam 3'!G128),0)</f>
        <v>0</v>
      </c>
      <c r="C128" s="22" t="n">
        <f aca="false">Project!B128</f>
        <v>0</v>
      </c>
      <c r="D128" s="29" t="n">
        <f aca="false">Exercises!L128</f>
        <v>2</v>
      </c>
      <c r="E128" s="22" t="n">
        <f aca="false">Homework!L128</f>
        <v>1</v>
      </c>
      <c r="F128" s="29" t="n">
        <f aca="false">SUM(B128:E128)</f>
        <v>3</v>
      </c>
      <c r="G128" s="22" t="n">
        <f aca="false">IF(C128=0,0,1)</f>
        <v>0</v>
      </c>
      <c r="H128" s="29" t="n">
        <f aca="false">IF(G128*F128 &lt; 16,0, IF(G128*F128 &lt; 20,1, IF(G128*F128 &lt; 24, 2, IF(G128*F128 &lt; 28, 3, IF(G128*F128 &lt; 32, 4, 5)))))</f>
        <v>0</v>
      </c>
    </row>
    <row r="129" customFormat="false" ht="12.8" hidden="false" customHeight="false" outlineLevel="0" collapsed="false">
      <c r="A129" s="9" t="str">
        <f aca="false">"428080"</f>
        <v>428080</v>
      </c>
      <c r="B129" s="29" t="n">
        <f aca="false">ROUND(MAX('Exam 1'!G129,'Exam 2'!G129,'Exam 3'!G129),0)</f>
        <v>21</v>
      </c>
      <c r="C129" s="22" t="n">
        <f aca="false">Project!B129</f>
        <v>6</v>
      </c>
      <c r="D129" s="29" t="n">
        <f aca="false">Exercises!L129</f>
        <v>3</v>
      </c>
      <c r="E129" s="22" t="n">
        <f aca="false">Homework!L129</f>
        <v>3</v>
      </c>
      <c r="F129" s="29" t="n">
        <f aca="false">SUM(B129:E129)</f>
        <v>33</v>
      </c>
      <c r="G129" s="22" t="n">
        <f aca="false">IF(C129=0,0,1)</f>
        <v>1</v>
      </c>
      <c r="H129" s="29" t="n">
        <f aca="false">IF(G129*F129 &lt; 16,0, IF(G129*F129 &lt; 20,1, IF(G129*F129 &lt; 24, 2, IF(G129*F129 &lt; 28, 3, IF(G129*F129 &lt; 32, 4, 5)))))</f>
        <v>5</v>
      </c>
    </row>
    <row r="130" customFormat="false" ht="12.8" hidden="false" customHeight="false" outlineLevel="0" collapsed="false">
      <c r="A130" s="9" t="str">
        <f aca="false">"728492"</f>
        <v>728492</v>
      </c>
      <c r="B130" s="29" t="n">
        <f aca="false">ROUND(MAX('Exam 1'!G130,'Exam 2'!G130,'Exam 3'!G130),0)</f>
        <v>17</v>
      </c>
      <c r="C130" s="22" t="n">
        <f aca="false">Project!B130</f>
        <v>6</v>
      </c>
      <c r="D130" s="29" t="n">
        <f aca="false">Exercises!L130</f>
        <v>3</v>
      </c>
      <c r="E130" s="22" t="n">
        <f aca="false">Homework!L130</f>
        <v>2</v>
      </c>
      <c r="F130" s="29" t="n">
        <f aca="false">SUM(B130:E130)</f>
        <v>28</v>
      </c>
      <c r="G130" s="22" t="n">
        <f aca="false">IF(C130=0,0,1)</f>
        <v>1</v>
      </c>
      <c r="H130" s="29" t="n">
        <f aca="false">IF(G130*F130 &lt; 16,0, IF(G130*F130 &lt; 20,1, IF(G130*F130 &lt; 24, 2, IF(G130*F130 &lt; 28, 3, IF(G130*F130 &lt; 32, 4, 5)))))</f>
        <v>4</v>
      </c>
    </row>
    <row r="131" customFormat="false" ht="12.8" hidden="false" customHeight="false" outlineLevel="0" collapsed="false">
      <c r="A131" s="9" t="str">
        <f aca="false">"605337"</f>
        <v>605337</v>
      </c>
      <c r="B131" s="29" t="n">
        <f aca="false">ROUND(MAX('Exam 1'!G131,'Exam 2'!G131,'Exam 3'!G131),0)</f>
        <v>0</v>
      </c>
      <c r="C131" s="22" t="n">
        <f aca="false">Project!B131</f>
        <v>0</v>
      </c>
      <c r="D131" s="29" t="n">
        <f aca="false">Exercises!L131</f>
        <v>0</v>
      </c>
      <c r="E131" s="22" t="n">
        <f aca="false">Homework!L131</f>
        <v>0</v>
      </c>
      <c r="F131" s="29" t="n">
        <f aca="false">SUM(B131:E131)</f>
        <v>0</v>
      </c>
      <c r="G131" s="22" t="n">
        <f aca="false">IF(C131=0,0,1)</f>
        <v>0</v>
      </c>
      <c r="H131" s="29" t="n">
        <f aca="false">IF(G131*F131 &lt; 16,0, IF(G131*F131 &lt; 20,1, IF(G131*F131 &lt; 24, 2, IF(G131*F131 &lt; 28, 3, IF(G131*F131 &lt; 32, 4, 5)))))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295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2019-06-04T13:41:24Z</dcterms:modified>
  <cp:revision>95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