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heikkij9\data\Documents\"/>
    </mc:Choice>
  </mc:AlternateContent>
  <bookViews>
    <workbookView xWindow="0" yWindow="0" windowWidth="28800" windowHeight="11400"/>
  </bookViews>
  <sheets>
    <sheet name="Osallistujat_30A02000_20190226-" sheetId="1" r:id="rId1"/>
  </sheets>
  <calcPr calcId="162913"/>
</workbook>
</file>

<file path=xl/calcChain.xml><?xml version="1.0" encoding="utf-8"?>
<calcChain xmlns="http://schemas.openxmlformats.org/spreadsheetml/2006/main">
  <c r="A266" i="1" l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5" i="1"/>
  <c r="A234" i="1"/>
  <c r="A233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5" i="1"/>
  <c r="A164" i="1"/>
  <c r="A163" i="1"/>
  <c r="A162" i="1"/>
  <c r="A161" i="1"/>
  <c r="A160" i="1"/>
  <c r="A155" i="1"/>
  <c r="A154" i="1"/>
  <c r="A153" i="1"/>
  <c r="A152" i="1"/>
  <c r="A151" i="1"/>
  <c r="A150" i="1"/>
  <c r="A149" i="1"/>
  <c r="A148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1" i="1"/>
  <c r="A50" i="1"/>
  <c r="A49" i="1"/>
  <c r="A48" i="1"/>
  <c r="A47" i="1"/>
  <c r="A46" i="1"/>
  <c r="A44" i="1"/>
  <c r="A43" i="1"/>
  <c r="A42" i="1"/>
  <c r="A41" i="1"/>
  <c r="A40" i="1"/>
  <c r="A39" i="1"/>
  <c r="A37" i="1"/>
  <c r="A35" i="1"/>
  <c r="A33" i="1"/>
  <c r="A32" i="1"/>
  <c r="A31" i="1"/>
  <c r="A30" i="1"/>
  <c r="A29" i="1"/>
  <c r="A28" i="1"/>
  <c r="A27" i="1"/>
  <c r="A25" i="1"/>
  <c r="A24" i="1"/>
  <c r="A23" i="1"/>
  <c r="A22" i="1"/>
  <c r="A21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253" i="1"/>
  <c r="A236" i="1"/>
  <c r="A232" i="1"/>
  <c r="A231" i="1"/>
  <c r="A166" i="1"/>
  <c r="A159" i="1"/>
  <c r="A158" i="1"/>
  <c r="A157" i="1"/>
  <c r="A156" i="1"/>
  <c r="A147" i="1"/>
  <c r="A131" i="1"/>
  <c r="A52" i="1"/>
  <c r="A45" i="1"/>
  <c r="A38" i="1"/>
  <c r="A36" i="1"/>
  <c r="A34" i="1"/>
  <c r="A26" i="1"/>
  <c r="A20" i="1"/>
  <c r="A12" i="1"/>
</calcChain>
</file>

<file path=xl/sharedStrings.xml><?xml version="1.0" encoding="utf-8"?>
<sst xmlns="http://schemas.openxmlformats.org/spreadsheetml/2006/main" count="15" uniqueCount="15">
  <si>
    <t>30A02000</t>
  </si>
  <si>
    <t>opisnro</t>
  </si>
  <si>
    <t>1.vk</t>
  </si>
  <si>
    <t>Tilastotieteen perusteet kevät 2019, 1. välikokeen tulokset</t>
  </si>
  <si>
    <t>Kaikkia laskutehtäviä vastaavat tehtävät ovat luentojen esimerkeissä ja harjoitustehtävissä.</t>
  </si>
  <si>
    <t>Tekstikysymyksien vastaukset ovat luentojen tekstissä.</t>
  </si>
  <si>
    <t>Myös kaikki 2. välikokeessa menestymiseen tarvittava on luentojen esimerkeissä ja tekstissä sekä harjoitustehtävissä.</t>
  </si>
  <si>
    <t>Sähköposti ei ole sopiva väline tällaiseen keskusteluun.</t>
  </si>
  <si>
    <t>2. välikokeeseen kannattaa valmistautua laskemalla (siis ei vain silmäilemällä) harjoitustehtäviä ja luentojen esimerkkejä la lukemalla luentojen teksti.</t>
  </si>
  <si>
    <t>erkkejä ja</t>
  </si>
  <si>
    <t>lukemalla luentojen teksti.</t>
  </si>
  <si>
    <t>Juha Heikkilä</t>
  </si>
  <si>
    <t xml:space="preserve">Jos joku haluaa keskustella kurssista, kokeesta, arvostelusta yms., olen tavattavissa tätä varten ke 15.5. klo 16.15- 18 salissa U1. </t>
  </si>
  <si>
    <t>Vastaava tilaisuus järjestyy myös 2. välikokeen jälkeen.</t>
  </si>
  <si>
    <t>Maksimipistemäärä on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</si>
</sst>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>
      <alignment vertical="top" wrapText="1"/>
    </xf>
    <xf numFmtId="0" fontId="0" fillId="0" borderId="11" xfId="0" applyBorder="1"/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showGridLines="0" tabSelected="1" workbookViewId="0">
      <selection activeCell="D20" sqref="D20"/>
    </sheetView>
  </sheetViews>
  <sheetFormatPr defaultRowHeight="15" x14ac:dyDescent="0.25"/>
  <cols>
    <col min="1" max="1" width="9" customWidth="1"/>
    <col min="2" max="2" width="6.7109375" customWidth="1"/>
  </cols>
  <sheetData>
    <row r="1" spans="1:16" x14ac:dyDescent="0.25">
      <c r="A1" s="1" t="s">
        <v>0</v>
      </c>
      <c r="B1" s="1"/>
      <c r="C1" t="s">
        <v>3</v>
      </c>
    </row>
    <row r="2" spans="1:16" x14ac:dyDescent="0.25">
      <c r="A2" s="1"/>
      <c r="B2" s="2"/>
    </row>
    <row r="3" spans="1:16" x14ac:dyDescent="0.25">
      <c r="A3" s="3" t="s">
        <v>1</v>
      </c>
      <c r="B3" s="4" t="s">
        <v>2</v>
      </c>
    </row>
    <row r="4" spans="1:16" x14ac:dyDescent="0.25">
      <c r="A4" s="5" t="str">
        <f>"713766"</f>
        <v>713766</v>
      </c>
      <c r="B4" s="6">
        <v>28</v>
      </c>
      <c r="D4" t="s">
        <v>14</v>
      </c>
    </row>
    <row r="5" spans="1:16" x14ac:dyDescent="0.25">
      <c r="A5" s="5" t="str">
        <f>"713779"</f>
        <v>713779</v>
      </c>
      <c r="B5" s="6">
        <v>28</v>
      </c>
      <c r="D5" t="s">
        <v>4</v>
      </c>
    </row>
    <row r="6" spans="1:16" x14ac:dyDescent="0.25">
      <c r="A6" s="5" t="str">
        <f>"705509"</f>
        <v>705509</v>
      </c>
      <c r="B6" s="6">
        <v>25</v>
      </c>
      <c r="D6" t="s">
        <v>5</v>
      </c>
    </row>
    <row r="7" spans="1:16" x14ac:dyDescent="0.25">
      <c r="A7" s="5" t="str">
        <f>"711519"</f>
        <v>711519</v>
      </c>
      <c r="B7" s="6">
        <v>14.75</v>
      </c>
    </row>
    <row r="8" spans="1:16" x14ac:dyDescent="0.25">
      <c r="A8" s="5" t="str">
        <f>"705538"</f>
        <v>705538</v>
      </c>
      <c r="B8" s="6">
        <v>28</v>
      </c>
      <c r="D8" t="s">
        <v>6</v>
      </c>
    </row>
    <row r="9" spans="1:16" x14ac:dyDescent="0.25">
      <c r="A9" s="5" t="str">
        <f>"711522"</f>
        <v>711522</v>
      </c>
      <c r="B9" s="6">
        <v>26</v>
      </c>
    </row>
    <row r="10" spans="1:16" x14ac:dyDescent="0.25">
      <c r="A10" s="5" t="str">
        <f>"716637"</f>
        <v>716637</v>
      </c>
      <c r="B10" s="6">
        <v>24.5</v>
      </c>
      <c r="D10" t="s">
        <v>12</v>
      </c>
    </row>
    <row r="11" spans="1:16" x14ac:dyDescent="0.25">
      <c r="A11" s="5" t="str">
        <f>"711564"</f>
        <v>711564</v>
      </c>
      <c r="B11" s="6">
        <v>27.5</v>
      </c>
      <c r="D11" t="s">
        <v>13</v>
      </c>
    </row>
    <row r="12" spans="1:16" x14ac:dyDescent="0.25">
      <c r="A12" s="5" t="str">
        <f>"733254"</f>
        <v>733254</v>
      </c>
      <c r="B12" s="6">
        <v>21</v>
      </c>
      <c r="D12" t="s">
        <v>7</v>
      </c>
    </row>
    <row r="13" spans="1:16" x14ac:dyDescent="0.25">
      <c r="A13" s="5" t="str">
        <f>"654443"</f>
        <v>654443</v>
      </c>
      <c r="B13" s="6">
        <v>25.5</v>
      </c>
      <c r="D13" t="s">
        <v>8</v>
      </c>
      <c r="O13" t="s">
        <v>9</v>
      </c>
      <c r="P13" t="s">
        <v>10</v>
      </c>
    </row>
    <row r="14" spans="1:16" x14ac:dyDescent="0.25">
      <c r="A14" s="5" t="str">
        <f>"705648"</f>
        <v>705648</v>
      </c>
      <c r="B14" s="6">
        <v>20</v>
      </c>
    </row>
    <row r="15" spans="1:16" x14ac:dyDescent="0.25">
      <c r="A15" s="5" t="str">
        <f>"651352"</f>
        <v>651352</v>
      </c>
      <c r="B15" s="6">
        <v>26.25</v>
      </c>
    </row>
    <row r="16" spans="1:16" x14ac:dyDescent="0.25">
      <c r="A16" s="5" t="str">
        <f>"651433"</f>
        <v>651433</v>
      </c>
      <c r="B16" s="6">
        <v>26.5</v>
      </c>
      <c r="D16" t="s">
        <v>11</v>
      </c>
    </row>
    <row r="17" spans="1:2" x14ac:dyDescent="0.25">
      <c r="A17" s="5" t="str">
        <f>"421524"</f>
        <v>421524</v>
      </c>
      <c r="B17" s="6">
        <v>26</v>
      </c>
    </row>
    <row r="18" spans="1:2" x14ac:dyDescent="0.25">
      <c r="A18" s="5" t="str">
        <f>"651459"</f>
        <v>651459</v>
      </c>
      <c r="B18" s="6">
        <v>27</v>
      </c>
    </row>
    <row r="19" spans="1:2" x14ac:dyDescent="0.25">
      <c r="A19" s="5" t="str">
        <f>"668497"</f>
        <v>668497</v>
      </c>
      <c r="B19" s="6">
        <v>22</v>
      </c>
    </row>
    <row r="20" spans="1:2" x14ac:dyDescent="0.25">
      <c r="A20" s="5" t="str">
        <f>"316008"</f>
        <v>316008</v>
      </c>
      <c r="B20" s="6">
        <v>22</v>
      </c>
    </row>
    <row r="21" spans="1:2" x14ac:dyDescent="0.25">
      <c r="A21" s="5" t="str">
        <f>"654647"</f>
        <v>654647</v>
      </c>
      <c r="B21" s="6">
        <v>22.25</v>
      </c>
    </row>
    <row r="22" spans="1:2" x14ac:dyDescent="0.25">
      <c r="A22" s="5" t="str">
        <f>"570860"</f>
        <v>570860</v>
      </c>
      <c r="B22" s="6">
        <v>18.25</v>
      </c>
    </row>
    <row r="23" spans="1:2" x14ac:dyDescent="0.25">
      <c r="A23" s="5" t="str">
        <f>"654702"</f>
        <v>654702</v>
      </c>
      <c r="B23" s="6">
        <v>22.25</v>
      </c>
    </row>
    <row r="24" spans="1:2" x14ac:dyDescent="0.25">
      <c r="A24" s="5" t="str">
        <f>"665908"</f>
        <v>665908</v>
      </c>
      <c r="B24" s="6">
        <v>26.5</v>
      </c>
    </row>
    <row r="25" spans="1:2" x14ac:dyDescent="0.25">
      <c r="A25" s="5" t="str">
        <f>"675943"</f>
        <v>675943</v>
      </c>
      <c r="B25" s="6">
        <v>22.5</v>
      </c>
    </row>
    <row r="26" spans="1:2" x14ac:dyDescent="0.25">
      <c r="A26" s="5" t="str">
        <f>"557870"</f>
        <v>557870</v>
      </c>
      <c r="B26" s="6">
        <v>4.5</v>
      </c>
    </row>
    <row r="27" spans="1:2" x14ac:dyDescent="0.25">
      <c r="A27" s="5" t="str">
        <f>"711674"</f>
        <v>711674</v>
      </c>
      <c r="B27" s="6">
        <v>28</v>
      </c>
    </row>
    <row r="28" spans="1:2" x14ac:dyDescent="0.25">
      <c r="A28" s="5" t="str">
        <f>"706058"</f>
        <v>706058</v>
      </c>
      <c r="B28" s="6">
        <v>21</v>
      </c>
    </row>
    <row r="29" spans="1:2" x14ac:dyDescent="0.25">
      <c r="A29" s="5" t="str">
        <f>"651569"</f>
        <v>651569</v>
      </c>
      <c r="B29" s="6">
        <v>24</v>
      </c>
    </row>
    <row r="30" spans="1:2" x14ac:dyDescent="0.25">
      <c r="A30" s="5" t="str">
        <f>"595793"</f>
        <v>595793</v>
      </c>
      <c r="B30" s="6">
        <v>17.5</v>
      </c>
    </row>
    <row r="31" spans="1:2" x14ac:dyDescent="0.25">
      <c r="A31" s="5" t="str">
        <f>"665940"</f>
        <v>665940</v>
      </c>
      <c r="B31" s="6">
        <v>22</v>
      </c>
    </row>
    <row r="32" spans="1:2" x14ac:dyDescent="0.25">
      <c r="A32" s="5" t="str">
        <f>"585677"</f>
        <v>585677</v>
      </c>
      <c r="B32" s="6">
        <v>21</v>
      </c>
    </row>
    <row r="33" spans="1:2" x14ac:dyDescent="0.25">
      <c r="A33" s="5" t="str">
        <f>"706171"</f>
        <v>706171</v>
      </c>
      <c r="B33" s="6">
        <v>24.5</v>
      </c>
    </row>
    <row r="34" spans="1:2" x14ac:dyDescent="0.25">
      <c r="A34" s="5" t="str">
        <f>"667809"</f>
        <v>667809</v>
      </c>
      <c r="B34" s="6">
        <v>18.25</v>
      </c>
    </row>
    <row r="35" spans="1:2" x14ac:dyDescent="0.25">
      <c r="A35" s="5" t="str">
        <f>"531540"</f>
        <v>531540</v>
      </c>
      <c r="B35" s="6">
        <v>25</v>
      </c>
    </row>
    <row r="36" spans="1:2" x14ac:dyDescent="0.25">
      <c r="A36" s="5" t="str">
        <f>"676007"</f>
        <v>676007</v>
      </c>
      <c r="B36" s="6">
        <v>26</v>
      </c>
    </row>
    <row r="37" spans="1:2" x14ac:dyDescent="0.25">
      <c r="A37" s="5" t="str">
        <f>"621353"</f>
        <v>621353</v>
      </c>
      <c r="B37" s="6">
        <v>28</v>
      </c>
    </row>
    <row r="38" spans="1:2" x14ac:dyDescent="0.25">
      <c r="A38" s="5" t="str">
        <f>"583022"</f>
        <v>583022</v>
      </c>
      <c r="B38" s="6">
        <v>18.25</v>
      </c>
    </row>
    <row r="39" spans="1:2" x14ac:dyDescent="0.25">
      <c r="A39" s="5" t="str">
        <f>"706278"</f>
        <v>706278</v>
      </c>
      <c r="B39" s="6">
        <v>25.25</v>
      </c>
    </row>
    <row r="40" spans="1:2" x14ac:dyDescent="0.25">
      <c r="A40" s="5" t="str">
        <f>"651721"</f>
        <v>651721</v>
      </c>
      <c r="B40" s="6">
        <v>27</v>
      </c>
    </row>
    <row r="41" spans="1:2" x14ac:dyDescent="0.25">
      <c r="A41" s="5" t="str">
        <f>"716789"</f>
        <v>716789</v>
      </c>
      <c r="B41" s="6">
        <v>21</v>
      </c>
    </row>
    <row r="42" spans="1:2" x14ac:dyDescent="0.25">
      <c r="A42" s="5" t="str">
        <f>"706401"</f>
        <v>706401</v>
      </c>
      <c r="B42" s="6">
        <v>26</v>
      </c>
    </row>
    <row r="43" spans="1:2" x14ac:dyDescent="0.25">
      <c r="A43" s="5" t="str">
        <f>"714176"</f>
        <v>714176</v>
      </c>
      <c r="B43" s="6">
        <v>22.5</v>
      </c>
    </row>
    <row r="44" spans="1:2" x14ac:dyDescent="0.25">
      <c r="A44" s="5" t="str">
        <f>"706456"</f>
        <v>706456</v>
      </c>
      <c r="B44" s="6">
        <v>23</v>
      </c>
    </row>
    <row r="45" spans="1:2" x14ac:dyDescent="0.25">
      <c r="A45" s="5" t="str">
        <f>"732543"</f>
        <v>732543</v>
      </c>
      <c r="B45" s="6">
        <v>24.5</v>
      </c>
    </row>
    <row r="46" spans="1:2" x14ac:dyDescent="0.25">
      <c r="A46" s="5" t="str">
        <f>"706508"</f>
        <v>706508</v>
      </c>
      <c r="B46" s="6">
        <v>16</v>
      </c>
    </row>
    <row r="47" spans="1:2" x14ac:dyDescent="0.25">
      <c r="A47" s="5" t="str">
        <f>"706540"</f>
        <v>706540</v>
      </c>
      <c r="B47" s="6">
        <v>19.5</v>
      </c>
    </row>
    <row r="48" spans="1:2" x14ac:dyDescent="0.25">
      <c r="A48" s="5" t="str">
        <f>"706579"</f>
        <v>706579</v>
      </c>
      <c r="B48" s="6">
        <v>29.25</v>
      </c>
    </row>
    <row r="49" spans="1:2" x14ac:dyDescent="0.25">
      <c r="A49" s="5" t="str">
        <f>"374341"</f>
        <v>374341</v>
      </c>
      <c r="B49" s="6">
        <v>15.75</v>
      </c>
    </row>
    <row r="50" spans="1:2" x14ac:dyDescent="0.25">
      <c r="A50" s="5" t="str">
        <f>"706663"</f>
        <v>706663</v>
      </c>
      <c r="B50" s="6">
        <v>20</v>
      </c>
    </row>
    <row r="51" spans="1:2" x14ac:dyDescent="0.25">
      <c r="A51" s="5" t="str">
        <f>"711865"</f>
        <v>711865</v>
      </c>
      <c r="B51" s="6">
        <v>24.5</v>
      </c>
    </row>
    <row r="52" spans="1:2" x14ac:dyDescent="0.25">
      <c r="A52" s="5" t="str">
        <f>"k89435"</f>
        <v>k89435</v>
      </c>
      <c r="B52" s="6">
        <v>17.5</v>
      </c>
    </row>
    <row r="53" spans="1:2" x14ac:dyDescent="0.25">
      <c r="A53" s="5" t="str">
        <f>"651857"</f>
        <v>651857</v>
      </c>
      <c r="B53" s="6">
        <v>28.5</v>
      </c>
    </row>
    <row r="54" spans="1:2" x14ac:dyDescent="0.25">
      <c r="A54" s="5" t="str">
        <f>"714325"</f>
        <v>714325</v>
      </c>
      <c r="B54" s="6">
        <v>27</v>
      </c>
    </row>
    <row r="55" spans="1:2" x14ac:dyDescent="0.25">
      <c r="A55" s="5" t="str">
        <f>"706786"</f>
        <v>706786</v>
      </c>
      <c r="B55" s="6">
        <v>18.5</v>
      </c>
    </row>
    <row r="56" spans="1:2" x14ac:dyDescent="0.25">
      <c r="A56" s="5" t="str">
        <f>"655112"</f>
        <v>655112</v>
      </c>
      <c r="B56" s="6">
        <v>21.25</v>
      </c>
    </row>
    <row r="57" spans="1:2" x14ac:dyDescent="0.25">
      <c r="A57" s="5" t="str">
        <f>"706867"</f>
        <v>706867</v>
      </c>
      <c r="B57" s="6">
        <v>14</v>
      </c>
    </row>
    <row r="58" spans="1:2" x14ac:dyDescent="0.25">
      <c r="A58" s="5" t="str">
        <f>"655154"</f>
        <v>655154</v>
      </c>
      <c r="B58" s="6">
        <v>25.5</v>
      </c>
    </row>
    <row r="59" spans="1:2" x14ac:dyDescent="0.25">
      <c r="A59" s="5" t="str">
        <f>"666075"</f>
        <v>666075</v>
      </c>
      <c r="B59" s="6">
        <v>26</v>
      </c>
    </row>
    <row r="60" spans="1:2" x14ac:dyDescent="0.25">
      <c r="A60" s="5" t="str">
        <f>"706906"</f>
        <v>706906</v>
      </c>
      <c r="B60" s="6">
        <v>26.5</v>
      </c>
    </row>
    <row r="61" spans="1:2" x14ac:dyDescent="0.25">
      <c r="A61" s="5" t="str">
        <f>"706922"</f>
        <v>706922</v>
      </c>
      <c r="B61" s="6">
        <v>21</v>
      </c>
    </row>
    <row r="62" spans="1:2" x14ac:dyDescent="0.25">
      <c r="A62" s="5" t="str">
        <f>"586430"</f>
        <v>586430</v>
      </c>
      <c r="B62" s="6">
        <v>23</v>
      </c>
    </row>
    <row r="63" spans="1:2" x14ac:dyDescent="0.25">
      <c r="A63" s="5" t="str">
        <f>"706951"</f>
        <v>706951</v>
      </c>
      <c r="B63" s="6">
        <v>27.75</v>
      </c>
    </row>
    <row r="64" spans="1:2" x14ac:dyDescent="0.25">
      <c r="A64" s="5" t="str">
        <f>"706993"</f>
        <v>706993</v>
      </c>
      <c r="B64" s="6">
        <v>15.25</v>
      </c>
    </row>
    <row r="65" spans="1:2" x14ac:dyDescent="0.25">
      <c r="A65" s="5" t="str">
        <f>"647447"</f>
        <v>647447</v>
      </c>
      <c r="B65" s="6">
        <v>14.5</v>
      </c>
    </row>
    <row r="66" spans="1:2" x14ac:dyDescent="0.25">
      <c r="A66" s="5" t="str">
        <f>"714448"</f>
        <v>714448</v>
      </c>
      <c r="B66" s="6">
        <v>28.5</v>
      </c>
    </row>
    <row r="67" spans="1:2" x14ac:dyDescent="0.25">
      <c r="A67" s="5" t="str">
        <f>"488936"</f>
        <v>488936</v>
      </c>
      <c r="B67" s="6">
        <v>21.5</v>
      </c>
    </row>
    <row r="68" spans="1:2" x14ac:dyDescent="0.25">
      <c r="A68" s="5" t="str">
        <f>"707060"</f>
        <v>707060</v>
      </c>
      <c r="B68" s="6">
        <v>27.5</v>
      </c>
    </row>
    <row r="69" spans="1:2" x14ac:dyDescent="0.25">
      <c r="A69" s="5" t="str">
        <f>"655332"</f>
        <v>655332</v>
      </c>
      <c r="B69" s="6">
        <v>26</v>
      </c>
    </row>
    <row r="70" spans="1:2" x14ac:dyDescent="0.25">
      <c r="A70" s="5" t="str">
        <f>"711988"</f>
        <v>711988</v>
      </c>
      <c r="B70" s="6">
        <v>30</v>
      </c>
    </row>
    <row r="71" spans="1:2" x14ac:dyDescent="0.25">
      <c r="A71" s="5" t="str">
        <f>"665092"</f>
        <v>665092</v>
      </c>
      <c r="B71" s="6">
        <v>17.5</v>
      </c>
    </row>
    <row r="72" spans="1:2" x14ac:dyDescent="0.25">
      <c r="A72" s="5" t="str">
        <f>"647515"</f>
        <v>647515</v>
      </c>
      <c r="B72" s="6">
        <v>20.75</v>
      </c>
    </row>
    <row r="73" spans="1:2" x14ac:dyDescent="0.25">
      <c r="A73" s="5" t="str">
        <f>"540308"</f>
        <v>540308</v>
      </c>
      <c r="B73" s="6">
        <v>21.75</v>
      </c>
    </row>
    <row r="74" spans="1:2" x14ac:dyDescent="0.25">
      <c r="A74" s="5" t="str">
        <f>"609553"</f>
        <v>609553</v>
      </c>
      <c r="B74" s="6">
        <v>15.75</v>
      </c>
    </row>
    <row r="75" spans="1:2" x14ac:dyDescent="0.25">
      <c r="A75" s="5" t="str">
        <f>"712026"</f>
        <v>712026</v>
      </c>
      <c r="B75" s="6">
        <v>27.5</v>
      </c>
    </row>
    <row r="76" spans="1:2" x14ac:dyDescent="0.25">
      <c r="A76" s="5" t="str">
        <f>"733539"</f>
        <v>733539</v>
      </c>
      <c r="B76" s="6">
        <v>24</v>
      </c>
    </row>
    <row r="77" spans="1:2" x14ac:dyDescent="0.25">
      <c r="A77" s="5" t="str">
        <f>"712042"</f>
        <v>712042</v>
      </c>
      <c r="B77" s="6">
        <v>25.5</v>
      </c>
    </row>
    <row r="78" spans="1:2" x14ac:dyDescent="0.25">
      <c r="A78" s="5" t="str">
        <f>"655426"</f>
        <v>655426</v>
      </c>
      <c r="B78" s="6">
        <v>26</v>
      </c>
    </row>
    <row r="79" spans="1:2" x14ac:dyDescent="0.25">
      <c r="A79" s="5" t="str">
        <f>"647557"</f>
        <v>647557</v>
      </c>
      <c r="B79" s="6">
        <v>6.25</v>
      </c>
    </row>
    <row r="80" spans="1:2" x14ac:dyDescent="0.25">
      <c r="A80" s="5" t="str">
        <f>"712068"</f>
        <v>712068</v>
      </c>
      <c r="B80" s="6">
        <v>25</v>
      </c>
    </row>
    <row r="81" spans="1:2" x14ac:dyDescent="0.25">
      <c r="A81" s="5" t="str">
        <f>"712097"</f>
        <v>712097</v>
      </c>
      <c r="B81" s="6">
        <v>28.5</v>
      </c>
    </row>
    <row r="82" spans="1:2" x14ac:dyDescent="0.25">
      <c r="A82" s="5" t="str">
        <f>"482589"</f>
        <v>482589</v>
      </c>
      <c r="B82" s="6">
        <v>20.5</v>
      </c>
    </row>
    <row r="83" spans="1:2" x14ac:dyDescent="0.25">
      <c r="A83" s="5" t="str">
        <f>"655578"</f>
        <v>655578</v>
      </c>
      <c r="B83" s="6">
        <v>25.5</v>
      </c>
    </row>
    <row r="84" spans="1:2" x14ac:dyDescent="0.25">
      <c r="A84" s="5" t="str">
        <f>"647586"</f>
        <v>647586</v>
      </c>
      <c r="B84" s="6">
        <v>26</v>
      </c>
    </row>
    <row r="85" spans="1:2" x14ac:dyDescent="0.25">
      <c r="A85" s="5" t="str">
        <f>"707361"</f>
        <v>707361</v>
      </c>
      <c r="B85" s="6">
        <v>26</v>
      </c>
    </row>
    <row r="86" spans="1:2" x14ac:dyDescent="0.25">
      <c r="A86" s="5" t="str">
        <f>"707390"</f>
        <v>707390</v>
      </c>
      <c r="B86" s="6">
        <v>25</v>
      </c>
    </row>
    <row r="87" spans="1:2" x14ac:dyDescent="0.25">
      <c r="A87" s="5" t="str">
        <f>"714587"</f>
        <v>714587</v>
      </c>
      <c r="B87" s="6">
        <v>23</v>
      </c>
    </row>
    <row r="88" spans="1:2" x14ac:dyDescent="0.25">
      <c r="A88" s="5" t="str">
        <f>"665128"</f>
        <v>665128</v>
      </c>
      <c r="B88" s="6">
        <v>25.5</v>
      </c>
    </row>
    <row r="89" spans="1:2" x14ac:dyDescent="0.25">
      <c r="A89" s="5" t="str">
        <f>"650230"</f>
        <v>650230</v>
      </c>
      <c r="B89" s="6">
        <v>24</v>
      </c>
    </row>
    <row r="90" spans="1:2" x14ac:dyDescent="0.25">
      <c r="A90" s="5" t="str">
        <f>"714626"</f>
        <v>714626</v>
      </c>
      <c r="B90" s="6">
        <v>20</v>
      </c>
    </row>
    <row r="91" spans="1:2" x14ac:dyDescent="0.25">
      <c r="A91" s="5" t="str">
        <f>"652296"</f>
        <v>652296</v>
      </c>
      <c r="B91" s="6">
        <v>27</v>
      </c>
    </row>
    <row r="92" spans="1:2" x14ac:dyDescent="0.25">
      <c r="A92" s="5" t="str">
        <f>"707594"</f>
        <v>707594</v>
      </c>
      <c r="B92" s="6">
        <v>23.5</v>
      </c>
    </row>
    <row r="93" spans="1:2" x14ac:dyDescent="0.25">
      <c r="A93" s="5" t="str">
        <f>"714655"</f>
        <v>714655</v>
      </c>
      <c r="B93" s="6">
        <v>26.5</v>
      </c>
    </row>
    <row r="94" spans="1:2" x14ac:dyDescent="0.25">
      <c r="A94" s="5" t="str">
        <f>"482754"</f>
        <v>482754</v>
      </c>
      <c r="B94" s="6">
        <v>22.75</v>
      </c>
    </row>
    <row r="95" spans="1:2" x14ac:dyDescent="0.25">
      <c r="A95" s="5" t="str">
        <f>"714668"</f>
        <v>714668</v>
      </c>
      <c r="B95" s="6">
        <v>23.5</v>
      </c>
    </row>
    <row r="96" spans="1:2" x14ac:dyDescent="0.25">
      <c r="A96" s="5" t="str">
        <f>"714684"</f>
        <v>714684</v>
      </c>
      <c r="B96" s="6">
        <v>27</v>
      </c>
    </row>
    <row r="97" spans="1:2" x14ac:dyDescent="0.25">
      <c r="A97" s="5" t="str">
        <f>"714710"</f>
        <v>714710</v>
      </c>
      <c r="B97" s="6">
        <v>21</v>
      </c>
    </row>
    <row r="98" spans="1:2" x14ac:dyDescent="0.25">
      <c r="A98" s="5" t="str">
        <f>"707769"</f>
        <v>707769</v>
      </c>
      <c r="B98" s="6">
        <v>18</v>
      </c>
    </row>
    <row r="99" spans="1:2" x14ac:dyDescent="0.25">
      <c r="A99" s="5" t="str">
        <f>"714765"</f>
        <v>714765</v>
      </c>
      <c r="B99" s="6">
        <v>24</v>
      </c>
    </row>
    <row r="100" spans="1:2" x14ac:dyDescent="0.25">
      <c r="A100" s="5" t="str">
        <f>"707824"</f>
        <v>707824</v>
      </c>
      <c r="B100" s="6">
        <v>20.5</v>
      </c>
    </row>
    <row r="101" spans="1:2" x14ac:dyDescent="0.25">
      <c r="A101" s="5" t="str">
        <f>"675545"</f>
        <v>675545</v>
      </c>
      <c r="B101" s="6">
        <v>27</v>
      </c>
    </row>
    <row r="102" spans="1:2" x14ac:dyDescent="0.25">
      <c r="A102" s="5" t="str">
        <f>"596394"</f>
        <v>596394</v>
      </c>
      <c r="B102" s="6">
        <v>25.5</v>
      </c>
    </row>
    <row r="103" spans="1:2" x14ac:dyDescent="0.25">
      <c r="A103" s="5" t="str">
        <f>"707853"</f>
        <v>707853</v>
      </c>
      <c r="B103" s="6">
        <v>24</v>
      </c>
    </row>
    <row r="104" spans="1:2" x14ac:dyDescent="0.25">
      <c r="A104" s="5">
        <v>707329</v>
      </c>
      <c r="B104" s="6">
        <v>26</v>
      </c>
    </row>
    <row r="105" spans="1:2" x14ac:dyDescent="0.25">
      <c r="A105" s="5" t="str">
        <f>"291631"</f>
        <v>291631</v>
      </c>
      <c r="B105" s="6">
        <v>19</v>
      </c>
    </row>
    <row r="106" spans="1:2" x14ac:dyDescent="0.25">
      <c r="A106" s="5" t="str">
        <f>"556839"</f>
        <v>556839</v>
      </c>
      <c r="B106" s="6">
        <v>27.5</v>
      </c>
    </row>
    <row r="107" spans="1:2" x14ac:dyDescent="0.25">
      <c r="A107" s="5" t="str">
        <f>"655785"</f>
        <v>655785</v>
      </c>
      <c r="B107" s="6">
        <v>20.5</v>
      </c>
    </row>
    <row r="108" spans="1:2" x14ac:dyDescent="0.25">
      <c r="A108" s="5" t="str">
        <f>"422604"</f>
        <v>422604</v>
      </c>
      <c r="B108" s="6">
        <v>16</v>
      </c>
    </row>
    <row r="109" spans="1:2" x14ac:dyDescent="0.25">
      <c r="A109" s="5" t="str">
        <f>"596433"</f>
        <v>596433</v>
      </c>
      <c r="B109" s="6">
        <v>12.25</v>
      </c>
    </row>
    <row r="110" spans="1:2" x14ac:dyDescent="0.25">
      <c r="A110" s="5" t="str">
        <f>"730189"</f>
        <v>730189</v>
      </c>
      <c r="B110" s="6">
        <v>25</v>
      </c>
    </row>
    <row r="111" spans="1:2" x14ac:dyDescent="0.25">
      <c r="A111" s="5" t="str">
        <f>"707947"</f>
        <v>707947</v>
      </c>
      <c r="B111" s="6">
        <v>25.5</v>
      </c>
    </row>
    <row r="112" spans="1:2" x14ac:dyDescent="0.25">
      <c r="A112" s="5" t="str">
        <f>"655811"</f>
        <v>655811</v>
      </c>
      <c r="B112" s="6">
        <v>25.25</v>
      </c>
    </row>
    <row r="113" spans="1:2" x14ac:dyDescent="0.25">
      <c r="A113" s="5" t="str">
        <f>"667087"</f>
        <v>667087</v>
      </c>
      <c r="B113" s="6">
        <v>29.5</v>
      </c>
    </row>
    <row r="114" spans="1:2" x14ac:dyDescent="0.25">
      <c r="A114" s="5" t="str">
        <f>"647861"</f>
        <v>647861</v>
      </c>
      <c r="B114" s="6">
        <v>27</v>
      </c>
    </row>
    <row r="115" spans="1:2" x14ac:dyDescent="0.25">
      <c r="A115" s="5" t="str">
        <f>"655837"</f>
        <v>655837</v>
      </c>
      <c r="B115" s="6">
        <v>20.5</v>
      </c>
    </row>
    <row r="116" spans="1:2" x14ac:dyDescent="0.25">
      <c r="A116" s="5" t="str">
        <f>"665186"</f>
        <v>665186</v>
      </c>
      <c r="B116" s="6">
        <v>21.75</v>
      </c>
    </row>
    <row r="117" spans="1:2" x14ac:dyDescent="0.25">
      <c r="A117" s="5" t="str">
        <f>"655840"</f>
        <v>655840</v>
      </c>
      <c r="B117" s="6">
        <v>25.5</v>
      </c>
    </row>
    <row r="118" spans="1:2" x14ac:dyDescent="0.25">
      <c r="A118" s="5" t="str">
        <f>"708124"</f>
        <v>708124</v>
      </c>
      <c r="B118" s="6">
        <v>22.25</v>
      </c>
    </row>
    <row r="119" spans="1:2" x14ac:dyDescent="0.25">
      <c r="A119" s="5" t="str">
        <f>"708166"</f>
        <v>708166</v>
      </c>
      <c r="B119" s="6">
        <v>23</v>
      </c>
    </row>
    <row r="120" spans="1:2" x14ac:dyDescent="0.25">
      <c r="A120" s="5" t="str">
        <f>"708182"</f>
        <v>708182</v>
      </c>
      <c r="B120" s="6">
        <v>22</v>
      </c>
    </row>
    <row r="121" spans="1:2" x14ac:dyDescent="0.25">
      <c r="A121" s="5" t="str">
        <f>"708195"</f>
        <v>708195</v>
      </c>
      <c r="B121" s="6">
        <v>19.5</v>
      </c>
    </row>
    <row r="122" spans="1:2" x14ac:dyDescent="0.25">
      <c r="A122" s="5" t="str">
        <f>"712343"</f>
        <v>712343</v>
      </c>
      <c r="B122" s="6">
        <v>25.5</v>
      </c>
    </row>
    <row r="123" spans="1:2" x14ac:dyDescent="0.25">
      <c r="A123" s="5" t="str">
        <f>"729006"</f>
        <v>729006</v>
      </c>
      <c r="B123" s="6">
        <v>28.25</v>
      </c>
    </row>
    <row r="124" spans="1:2" x14ac:dyDescent="0.25">
      <c r="A124" s="5" t="str">
        <f>"708234"</f>
        <v>708234</v>
      </c>
      <c r="B124" s="6">
        <v>28</v>
      </c>
    </row>
    <row r="125" spans="1:2" x14ac:dyDescent="0.25">
      <c r="A125" s="5" t="str">
        <f>"729019"</f>
        <v>729019</v>
      </c>
      <c r="B125" s="6">
        <v>24.5</v>
      </c>
    </row>
    <row r="126" spans="1:2" x14ac:dyDescent="0.25">
      <c r="A126" s="5" t="str">
        <f>"708250"</f>
        <v>708250</v>
      </c>
      <c r="B126" s="6">
        <v>25</v>
      </c>
    </row>
    <row r="127" spans="1:2" x14ac:dyDescent="0.25">
      <c r="A127" s="5" t="str">
        <f>"672687"</f>
        <v>672687</v>
      </c>
      <c r="B127" s="6">
        <v>27</v>
      </c>
    </row>
    <row r="128" spans="1:2" x14ac:dyDescent="0.25">
      <c r="A128" s="5" t="str">
        <f>"717050"</f>
        <v>717050</v>
      </c>
      <c r="B128" s="6">
        <v>23</v>
      </c>
    </row>
    <row r="129" spans="1:2" x14ac:dyDescent="0.25">
      <c r="A129" s="5" t="str">
        <f>"655989"</f>
        <v>655989</v>
      </c>
      <c r="B129" s="6">
        <v>26</v>
      </c>
    </row>
    <row r="130" spans="1:2" x14ac:dyDescent="0.25">
      <c r="A130" s="5" t="str">
        <f>"609333"</f>
        <v>609333</v>
      </c>
      <c r="B130" s="6">
        <v>25.25</v>
      </c>
    </row>
    <row r="131" spans="1:2" x14ac:dyDescent="0.25">
      <c r="A131" s="5" t="str">
        <f>"752141"</f>
        <v>752141</v>
      </c>
      <c r="B131" s="6">
        <v>21.5</v>
      </c>
    </row>
    <row r="132" spans="1:2" x14ac:dyDescent="0.25">
      <c r="A132" s="5" t="str">
        <f>"656027"</f>
        <v>656027</v>
      </c>
      <c r="B132" s="6">
        <v>15</v>
      </c>
    </row>
    <row r="133" spans="1:2" x14ac:dyDescent="0.25">
      <c r="A133" s="5" t="str">
        <f>"708399"</f>
        <v>708399</v>
      </c>
      <c r="B133" s="6">
        <v>25</v>
      </c>
    </row>
    <row r="134" spans="1:2" x14ac:dyDescent="0.25">
      <c r="A134" s="5" t="str">
        <f>"729077"</f>
        <v>729077</v>
      </c>
      <c r="B134" s="6">
        <v>24</v>
      </c>
    </row>
    <row r="135" spans="1:2" x14ac:dyDescent="0.25">
      <c r="A135" s="5" t="str">
        <f>"648064"</f>
        <v>648064</v>
      </c>
      <c r="B135" s="6">
        <v>25.5</v>
      </c>
    </row>
    <row r="136" spans="1:2" x14ac:dyDescent="0.25">
      <c r="A136" s="5" t="str">
        <f>"555225"</f>
        <v>555225</v>
      </c>
      <c r="B136" s="6">
        <v>17</v>
      </c>
    </row>
    <row r="137" spans="1:2" x14ac:dyDescent="0.25">
      <c r="A137" s="5" t="str">
        <f>"667126"</f>
        <v>667126</v>
      </c>
      <c r="B137" s="6">
        <v>27</v>
      </c>
    </row>
    <row r="138" spans="1:2" x14ac:dyDescent="0.25">
      <c r="A138" s="5" t="str">
        <f>"666295"</f>
        <v>666295</v>
      </c>
      <c r="B138" s="6">
        <v>15</v>
      </c>
    </row>
    <row r="139" spans="1:2" x14ac:dyDescent="0.25">
      <c r="A139" s="5" t="str">
        <f>"665270"</f>
        <v>665270</v>
      </c>
      <c r="B139" s="6">
        <v>25.25</v>
      </c>
    </row>
    <row r="140" spans="1:2" x14ac:dyDescent="0.25">
      <c r="A140" s="5" t="str">
        <f>"708629"</f>
        <v>708629</v>
      </c>
      <c r="B140" s="6">
        <v>26</v>
      </c>
    </row>
    <row r="141" spans="1:2" x14ac:dyDescent="0.25">
      <c r="A141" s="5" t="str">
        <f>"730257"</f>
        <v>730257</v>
      </c>
      <c r="B141" s="6">
        <v>26</v>
      </c>
    </row>
    <row r="142" spans="1:2" x14ac:dyDescent="0.25">
      <c r="A142" s="5" t="str">
        <f>"708632"</f>
        <v>708632</v>
      </c>
      <c r="B142" s="6">
        <v>22.75</v>
      </c>
    </row>
    <row r="143" spans="1:2" x14ac:dyDescent="0.25">
      <c r="A143" s="5" t="str">
        <f>"717115"</f>
        <v>717115</v>
      </c>
      <c r="B143" s="6">
        <v>23.25</v>
      </c>
    </row>
    <row r="144" spans="1:2" x14ac:dyDescent="0.25">
      <c r="A144" s="5" t="str">
        <f>"730260"</f>
        <v>730260</v>
      </c>
      <c r="B144" s="6">
        <v>6</v>
      </c>
    </row>
    <row r="145" spans="1:2" x14ac:dyDescent="0.25">
      <c r="A145" s="5" t="str">
        <f>"730273"</f>
        <v>730273</v>
      </c>
      <c r="B145" s="6">
        <v>18</v>
      </c>
    </row>
    <row r="146" spans="1:2" x14ac:dyDescent="0.25">
      <c r="A146" s="5" t="str">
        <f>"652827"</f>
        <v>652827</v>
      </c>
      <c r="B146" s="6">
        <v>24.75</v>
      </c>
    </row>
    <row r="147" spans="1:2" x14ac:dyDescent="0.25">
      <c r="A147" s="5" t="str">
        <f>"734800"</f>
        <v>734800</v>
      </c>
      <c r="B147" s="6">
        <v>23.75</v>
      </c>
    </row>
    <row r="148" spans="1:2" x14ac:dyDescent="0.25">
      <c r="A148" s="5" t="str">
        <f>"603177"</f>
        <v>603177</v>
      </c>
      <c r="B148" s="6">
        <v>16.25</v>
      </c>
    </row>
    <row r="149" spans="1:2" x14ac:dyDescent="0.25">
      <c r="A149" s="5" t="str">
        <f>"665306"</f>
        <v>665306</v>
      </c>
      <c r="B149" s="6">
        <v>27</v>
      </c>
    </row>
    <row r="150" spans="1:2" x14ac:dyDescent="0.25">
      <c r="A150" s="5" t="str">
        <f>"708742"</f>
        <v>708742</v>
      </c>
      <c r="B150" s="6">
        <v>27</v>
      </c>
    </row>
    <row r="151" spans="1:2" x14ac:dyDescent="0.25">
      <c r="A151" s="5" t="str">
        <f>"665319"</f>
        <v>665319</v>
      </c>
      <c r="B151" s="6">
        <v>19.5</v>
      </c>
    </row>
    <row r="152" spans="1:2" x14ac:dyDescent="0.25">
      <c r="A152" s="5" t="str">
        <f>"593203"</f>
        <v>593203</v>
      </c>
      <c r="B152" s="6">
        <v>23.5</v>
      </c>
    </row>
    <row r="153" spans="1:2" x14ac:dyDescent="0.25">
      <c r="A153" s="5" t="str">
        <f>"708823"</f>
        <v>708823</v>
      </c>
      <c r="B153" s="6">
        <v>27.25</v>
      </c>
    </row>
    <row r="154" spans="1:2" x14ac:dyDescent="0.25">
      <c r="A154" s="5" t="str">
        <f>"712576"</f>
        <v>712576</v>
      </c>
      <c r="B154" s="6">
        <v>29</v>
      </c>
    </row>
    <row r="155" spans="1:2" x14ac:dyDescent="0.25">
      <c r="A155" s="5" t="str">
        <f>"717199"</f>
        <v>717199</v>
      </c>
      <c r="B155" s="6">
        <v>27.5</v>
      </c>
    </row>
    <row r="156" spans="1:2" x14ac:dyDescent="0.25">
      <c r="A156" s="5" t="str">
        <f>"k81137"</f>
        <v>k81137</v>
      </c>
      <c r="B156" s="6">
        <v>20</v>
      </c>
    </row>
    <row r="157" spans="1:2" x14ac:dyDescent="0.25">
      <c r="A157" s="5" t="str">
        <f>"510972"</f>
        <v>510972</v>
      </c>
      <c r="B157" s="6">
        <v>27.25</v>
      </c>
    </row>
    <row r="158" spans="1:2" x14ac:dyDescent="0.25">
      <c r="A158" s="5" t="str">
        <f>"490270"</f>
        <v>490270</v>
      </c>
      <c r="B158" s="6">
        <v>22.5</v>
      </c>
    </row>
    <row r="159" spans="1:2" x14ac:dyDescent="0.25">
      <c r="A159" s="5" t="str">
        <f>"k93636"</f>
        <v>k93636</v>
      </c>
      <c r="B159" s="6">
        <v>12.5</v>
      </c>
    </row>
    <row r="160" spans="1:2" x14ac:dyDescent="0.25">
      <c r="A160" s="5" t="str">
        <f>"708917"</f>
        <v>708917</v>
      </c>
      <c r="B160" s="6">
        <v>27</v>
      </c>
    </row>
    <row r="161" spans="1:2" x14ac:dyDescent="0.25">
      <c r="A161" s="5" t="str">
        <f>"712615"</f>
        <v>712615</v>
      </c>
      <c r="B161" s="6">
        <v>26.25</v>
      </c>
    </row>
    <row r="162" spans="1:2" x14ac:dyDescent="0.25">
      <c r="A162" s="5" t="str">
        <f>"652924"</f>
        <v>652924</v>
      </c>
      <c r="B162" s="6">
        <v>13.25</v>
      </c>
    </row>
    <row r="163" spans="1:2" x14ac:dyDescent="0.25">
      <c r="A163" s="5" t="str">
        <f>"708975"</f>
        <v>708975</v>
      </c>
      <c r="B163" s="6">
        <v>26</v>
      </c>
    </row>
    <row r="164" spans="1:2" x14ac:dyDescent="0.25">
      <c r="A164" s="5" t="str">
        <f>"656386"</f>
        <v>656386</v>
      </c>
      <c r="B164" s="6">
        <v>26.25</v>
      </c>
    </row>
    <row r="165" spans="1:2" x14ac:dyDescent="0.25">
      <c r="A165" s="5" t="str">
        <f>"709039"</f>
        <v>709039</v>
      </c>
      <c r="B165" s="6">
        <v>20.5</v>
      </c>
    </row>
    <row r="166" spans="1:2" x14ac:dyDescent="0.25">
      <c r="A166" s="5" t="str">
        <f>"667951"</f>
        <v>667951</v>
      </c>
      <c r="B166" s="6">
        <v>20.25</v>
      </c>
    </row>
    <row r="167" spans="1:2" x14ac:dyDescent="0.25">
      <c r="A167" s="5" t="str">
        <f>"715340"</f>
        <v>715340</v>
      </c>
      <c r="B167" s="6">
        <v>28</v>
      </c>
    </row>
    <row r="168" spans="1:2" x14ac:dyDescent="0.25">
      <c r="A168" s="5" t="str">
        <f>"715379"</f>
        <v>715379</v>
      </c>
      <c r="B168" s="6">
        <v>26.25</v>
      </c>
    </row>
    <row r="169" spans="1:2" x14ac:dyDescent="0.25">
      <c r="A169" s="5" t="str">
        <f>"606873"</f>
        <v>606873</v>
      </c>
      <c r="B169" s="6">
        <v>23.25</v>
      </c>
    </row>
    <row r="170" spans="1:2" x14ac:dyDescent="0.25">
      <c r="A170" s="5" t="str">
        <f>"712673"</f>
        <v>712673</v>
      </c>
      <c r="B170" s="6">
        <v>15.25</v>
      </c>
    </row>
    <row r="171" spans="1:2" x14ac:dyDescent="0.25">
      <c r="A171" s="5" t="str">
        <f>"672700"</f>
        <v>672700</v>
      </c>
      <c r="B171" s="6">
        <v>25.5</v>
      </c>
    </row>
    <row r="172" spans="1:2" x14ac:dyDescent="0.25">
      <c r="A172" s="5" t="str">
        <f>"79500E"</f>
        <v>79500E</v>
      </c>
      <c r="B172" s="6">
        <v>24.75</v>
      </c>
    </row>
    <row r="173" spans="1:2" x14ac:dyDescent="0.25">
      <c r="A173" s="5" t="str">
        <f>"550000"</f>
        <v>550000</v>
      </c>
      <c r="B173" s="6">
        <v>25</v>
      </c>
    </row>
    <row r="174" spans="1:2" x14ac:dyDescent="0.25">
      <c r="A174" s="5" t="str">
        <f>"709181"</f>
        <v>709181</v>
      </c>
      <c r="B174" s="6">
        <v>25.5</v>
      </c>
    </row>
    <row r="175" spans="1:2" x14ac:dyDescent="0.25">
      <c r="A175" s="5" t="str">
        <f>"715450"</f>
        <v>715450</v>
      </c>
      <c r="B175" s="6">
        <v>18.5</v>
      </c>
    </row>
    <row r="176" spans="1:2" x14ac:dyDescent="0.25">
      <c r="A176" s="5" t="str">
        <f>"715463"</f>
        <v>715463</v>
      </c>
      <c r="B176" s="6">
        <v>28</v>
      </c>
    </row>
    <row r="177" spans="1:2" x14ac:dyDescent="0.25">
      <c r="A177" s="5" t="str">
        <f>"709262"</f>
        <v>709262</v>
      </c>
      <c r="B177" s="6">
        <v>25</v>
      </c>
    </row>
    <row r="178" spans="1:2" x14ac:dyDescent="0.25">
      <c r="A178" s="5" t="str">
        <f>"666415"</f>
        <v>666415</v>
      </c>
      <c r="B178" s="6">
        <v>26.5</v>
      </c>
    </row>
    <row r="179" spans="1:2" x14ac:dyDescent="0.25">
      <c r="A179" s="5" t="str">
        <f>"712767"</f>
        <v>712767</v>
      </c>
      <c r="B179" s="6">
        <v>25.25</v>
      </c>
    </row>
    <row r="180" spans="1:2" x14ac:dyDescent="0.25">
      <c r="A180" s="5" t="str">
        <f>"712822"</f>
        <v>712822</v>
      </c>
      <c r="B180" s="6">
        <v>16.75</v>
      </c>
    </row>
    <row r="181" spans="1:2" x14ac:dyDescent="0.25">
      <c r="A181" s="5" t="str">
        <f>"729268"</f>
        <v>729268</v>
      </c>
      <c r="B181" s="6">
        <v>26.5</v>
      </c>
    </row>
    <row r="182" spans="1:2" x14ac:dyDescent="0.25">
      <c r="A182" s="5" t="str">
        <f>"712851"</f>
        <v>712851</v>
      </c>
      <c r="B182" s="6">
        <v>25</v>
      </c>
    </row>
    <row r="183" spans="1:2" x14ac:dyDescent="0.25">
      <c r="A183" s="5" t="str">
        <f>"709479"</f>
        <v>709479</v>
      </c>
      <c r="B183" s="6">
        <v>27.5</v>
      </c>
    </row>
    <row r="184" spans="1:2" x14ac:dyDescent="0.25">
      <c r="A184" s="5" t="str">
        <f>"709495"</f>
        <v>709495</v>
      </c>
      <c r="B184" s="6">
        <v>25.5</v>
      </c>
    </row>
    <row r="185" spans="1:2" x14ac:dyDescent="0.25">
      <c r="A185" s="5" t="str">
        <f>"597144"</f>
        <v>597144</v>
      </c>
      <c r="B185" s="6">
        <v>10.25</v>
      </c>
    </row>
    <row r="186" spans="1:2" x14ac:dyDescent="0.25">
      <c r="A186" s="5" t="str">
        <f>"705457"</f>
        <v>705457</v>
      </c>
      <c r="B186" s="6">
        <v>24</v>
      </c>
    </row>
    <row r="187" spans="1:2" x14ac:dyDescent="0.25">
      <c r="A187" s="5" t="str">
        <f>"712893"</f>
        <v>712893</v>
      </c>
      <c r="B187" s="6">
        <v>22</v>
      </c>
    </row>
    <row r="188" spans="1:2" x14ac:dyDescent="0.25">
      <c r="A188" s="5" t="str">
        <f>"607788"</f>
        <v>607788</v>
      </c>
      <c r="B188" s="6">
        <v>25.5</v>
      </c>
    </row>
    <row r="189" spans="1:2" x14ac:dyDescent="0.25">
      <c r="A189" s="5" t="str">
        <f>"604338"</f>
        <v>604338</v>
      </c>
      <c r="B189" s="6">
        <v>26</v>
      </c>
    </row>
    <row r="190" spans="1:2" x14ac:dyDescent="0.25">
      <c r="A190" s="5" t="str">
        <f>"611473"</f>
        <v>611473</v>
      </c>
      <c r="B190" s="6">
        <v>19.5</v>
      </c>
    </row>
    <row r="191" spans="1:2" x14ac:dyDescent="0.25">
      <c r="A191" s="5" t="str">
        <f>"717393"</f>
        <v>717393</v>
      </c>
      <c r="B191" s="6">
        <v>22.25</v>
      </c>
    </row>
    <row r="192" spans="1:2" x14ac:dyDescent="0.25">
      <c r="A192" s="5" t="str">
        <f>"717416"</f>
        <v>717416</v>
      </c>
      <c r="B192" s="6">
        <v>22.25</v>
      </c>
    </row>
    <row r="193" spans="1:2" x14ac:dyDescent="0.25">
      <c r="A193" s="5" t="str">
        <f>"715722"</f>
        <v>715722</v>
      </c>
      <c r="B193" s="6">
        <v>22</v>
      </c>
    </row>
    <row r="194" spans="1:2" x14ac:dyDescent="0.25">
      <c r="A194" s="5" t="str">
        <f>"712945"</f>
        <v>712945</v>
      </c>
      <c r="B194" s="6">
        <v>28.5</v>
      </c>
    </row>
    <row r="195" spans="1:2" x14ac:dyDescent="0.25">
      <c r="A195" s="5" t="str">
        <f>"603300"</f>
        <v>603300</v>
      </c>
      <c r="B195" s="6">
        <v>18</v>
      </c>
    </row>
    <row r="196" spans="1:2" x14ac:dyDescent="0.25">
      <c r="A196" s="5" t="str">
        <f>"648747"</f>
        <v>648747</v>
      </c>
      <c r="B196" s="6">
        <v>30</v>
      </c>
    </row>
    <row r="197" spans="1:2" x14ac:dyDescent="0.25">
      <c r="A197" s="5" t="str">
        <f>"665526"</f>
        <v>665526</v>
      </c>
      <c r="B197" s="6">
        <v>25.25</v>
      </c>
    </row>
    <row r="198" spans="1:2" x14ac:dyDescent="0.25">
      <c r="A198" s="5" t="str">
        <f>"733034"</f>
        <v>733034</v>
      </c>
      <c r="B198" s="6">
        <v>23</v>
      </c>
    </row>
    <row r="199" spans="1:2" x14ac:dyDescent="0.25">
      <c r="A199" s="5" t="str">
        <f>"709631"</f>
        <v>709631</v>
      </c>
      <c r="B199" s="6">
        <v>23</v>
      </c>
    </row>
    <row r="200" spans="1:2" x14ac:dyDescent="0.25">
      <c r="A200" s="5" t="str">
        <f>"648776"</f>
        <v>648776</v>
      </c>
      <c r="B200" s="6">
        <v>14.5</v>
      </c>
    </row>
    <row r="201" spans="1:2" x14ac:dyDescent="0.25">
      <c r="A201" s="5" t="str">
        <f>"709673"</f>
        <v>709673</v>
      </c>
      <c r="B201" s="6">
        <v>17.25</v>
      </c>
    </row>
    <row r="202" spans="1:2" x14ac:dyDescent="0.25">
      <c r="A202" s="5" t="str">
        <f>"648828"</f>
        <v>648828</v>
      </c>
      <c r="B202" s="6">
        <v>23</v>
      </c>
    </row>
    <row r="203" spans="1:2" x14ac:dyDescent="0.25">
      <c r="A203" s="5" t="str">
        <f>"665568"</f>
        <v>665568</v>
      </c>
      <c r="B203" s="6">
        <v>24</v>
      </c>
    </row>
    <row r="204" spans="1:2" x14ac:dyDescent="0.25">
      <c r="A204" s="5" t="str">
        <f>"709741"</f>
        <v>709741</v>
      </c>
      <c r="B204" s="6">
        <v>24</v>
      </c>
    </row>
    <row r="205" spans="1:2" x14ac:dyDescent="0.25">
      <c r="A205" s="5" t="str">
        <f>"656797"</f>
        <v>656797</v>
      </c>
      <c r="B205" s="6">
        <v>19.75</v>
      </c>
    </row>
    <row r="206" spans="1:2" x14ac:dyDescent="0.25">
      <c r="A206" s="5" t="str">
        <f>"608169"</f>
        <v>608169</v>
      </c>
      <c r="B206" s="6">
        <v>21.75</v>
      </c>
    </row>
    <row r="207" spans="1:2" x14ac:dyDescent="0.25">
      <c r="A207" s="5" t="str">
        <f>"709796"</f>
        <v>709796</v>
      </c>
      <c r="B207" s="6">
        <v>23.5</v>
      </c>
    </row>
    <row r="208" spans="1:2" x14ac:dyDescent="0.25">
      <c r="A208" s="5" t="str">
        <f>"612566"</f>
        <v>612566</v>
      </c>
      <c r="B208" s="6">
        <v>23</v>
      </c>
    </row>
    <row r="209" spans="1:2" x14ac:dyDescent="0.25">
      <c r="A209" s="5" t="str">
        <f>"656823"</f>
        <v>656823</v>
      </c>
      <c r="B209" s="6">
        <v>27.5</v>
      </c>
    </row>
    <row r="210" spans="1:2" x14ac:dyDescent="0.25">
      <c r="A210" s="5" t="str">
        <f>"709819"</f>
        <v>709819</v>
      </c>
      <c r="B210" s="6">
        <v>24.5</v>
      </c>
    </row>
    <row r="211" spans="1:2" x14ac:dyDescent="0.25">
      <c r="A211" s="5" t="str">
        <f>"717458"</f>
        <v>717458</v>
      </c>
      <c r="B211" s="6">
        <v>21.75</v>
      </c>
    </row>
    <row r="212" spans="1:2" x14ac:dyDescent="0.25">
      <c r="A212" s="5" t="str">
        <f>"729394"</f>
        <v>729394</v>
      </c>
      <c r="B212" s="6">
        <v>26.25</v>
      </c>
    </row>
    <row r="213" spans="1:2" x14ac:dyDescent="0.25">
      <c r="A213" s="5" t="str">
        <f>"713106"</f>
        <v>713106</v>
      </c>
      <c r="B213" s="6">
        <v>14.5</v>
      </c>
    </row>
    <row r="214" spans="1:2" x14ac:dyDescent="0.25">
      <c r="A214" s="5" t="str">
        <f>"648938"</f>
        <v>648938</v>
      </c>
      <c r="B214" s="6">
        <v>26.5</v>
      </c>
    </row>
    <row r="215" spans="1:2" x14ac:dyDescent="0.25">
      <c r="A215" s="5" t="str">
        <f>"607270"</f>
        <v>607270</v>
      </c>
      <c r="B215" s="6">
        <v>25</v>
      </c>
    </row>
    <row r="216" spans="1:2" x14ac:dyDescent="0.25">
      <c r="A216" s="5" t="str">
        <f>"705460"</f>
        <v>705460</v>
      </c>
      <c r="B216" s="6">
        <v>27</v>
      </c>
    </row>
    <row r="217" spans="1:2" x14ac:dyDescent="0.25">
      <c r="A217" s="5" t="str">
        <f>"606831"</f>
        <v>606831</v>
      </c>
      <c r="B217" s="6">
        <v>13.75</v>
      </c>
    </row>
    <row r="218" spans="1:2" x14ac:dyDescent="0.25">
      <c r="A218" s="5" t="str">
        <f>"650780"</f>
        <v>650780</v>
      </c>
      <c r="B218" s="6">
        <v>26.5</v>
      </c>
    </row>
    <row r="219" spans="1:2" x14ac:dyDescent="0.25">
      <c r="A219" s="5" t="str">
        <f>"715913"</f>
        <v>715913</v>
      </c>
      <c r="B219" s="6">
        <v>28</v>
      </c>
    </row>
    <row r="220" spans="1:2" x14ac:dyDescent="0.25">
      <c r="A220" s="5" t="str">
        <f>"731081"</f>
        <v>731081</v>
      </c>
      <c r="B220" s="6">
        <v>24</v>
      </c>
    </row>
    <row r="221" spans="1:2" x14ac:dyDescent="0.25">
      <c r="A221" s="5" t="str">
        <f>"709974"</f>
        <v>709974</v>
      </c>
      <c r="B221" s="6">
        <v>23</v>
      </c>
    </row>
    <row r="222" spans="1:2" x14ac:dyDescent="0.25">
      <c r="A222" s="5" t="str">
        <f>"650874"</f>
        <v>650874</v>
      </c>
      <c r="B222" s="6">
        <v>22.5</v>
      </c>
    </row>
    <row r="223" spans="1:2" x14ac:dyDescent="0.25">
      <c r="A223" s="5" t="str">
        <f>"650890"</f>
        <v>650890</v>
      </c>
      <c r="B223" s="6">
        <v>25.25</v>
      </c>
    </row>
    <row r="224" spans="1:2" x14ac:dyDescent="0.25">
      <c r="A224" s="5" t="str">
        <f>"713177"</f>
        <v>713177</v>
      </c>
      <c r="B224" s="6">
        <v>26.5</v>
      </c>
    </row>
    <row r="225" spans="1:2" x14ac:dyDescent="0.25">
      <c r="A225" s="5" t="str">
        <f>"729420"</f>
        <v>729420</v>
      </c>
      <c r="B225" s="6">
        <v>23.5</v>
      </c>
    </row>
    <row r="226" spans="1:2" x14ac:dyDescent="0.25">
      <c r="A226" s="5" t="str">
        <f>"710219"</f>
        <v>710219</v>
      </c>
      <c r="B226" s="6">
        <v>18</v>
      </c>
    </row>
    <row r="227" spans="1:2" x14ac:dyDescent="0.25">
      <c r="A227" s="5" t="str">
        <f>"729446"</f>
        <v>729446</v>
      </c>
      <c r="B227" s="6">
        <v>29.5</v>
      </c>
    </row>
    <row r="228" spans="1:2" x14ac:dyDescent="0.25">
      <c r="A228" s="5" t="str">
        <f>"653677"</f>
        <v>653677</v>
      </c>
      <c r="B228" s="6">
        <v>26.75</v>
      </c>
    </row>
    <row r="229" spans="1:2" x14ac:dyDescent="0.25">
      <c r="A229" s="5" t="str">
        <f>"442529"</f>
        <v>442529</v>
      </c>
      <c r="B229" s="6">
        <v>20</v>
      </c>
    </row>
    <row r="230" spans="1:2" x14ac:dyDescent="0.25">
      <c r="A230" s="5" t="str">
        <f>"549626"</f>
        <v>549626</v>
      </c>
      <c r="B230" s="6">
        <v>20.5</v>
      </c>
    </row>
    <row r="231" spans="1:2" x14ac:dyDescent="0.25">
      <c r="A231" s="5" t="str">
        <f>"k94771"</f>
        <v>k94771</v>
      </c>
      <c r="B231" s="6">
        <v>30</v>
      </c>
    </row>
    <row r="232" spans="1:2" x14ac:dyDescent="0.25">
      <c r="A232" s="5" t="str">
        <f>"642060"</f>
        <v>642060</v>
      </c>
      <c r="B232" s="6">
        <v>28.5</v>
      </c>
    </row>
    <row r="233" spans="1:2" x14ac:dyDescent="0.25">
      <c r="A233" s="5" t="str">
        <f>"730532"</f>
        <v>730532</v>
      </c>
      <c r="B233" s="6">
        <v>27</v>
      </c>
    </row>
    <row r="234" spans="1:2" x14ac:dyDescent="0.25">
      <c r="A234" s="5" t="str">
        <f>"717584"</f>
        <v>717584</v>
      </c>
      <c r="B234" s="6">
        <v>19.25</v>
      </c>
    </row>
    <row r="235" spans="1:2" x14ac:dyDescent="0.25">
      <c r="A235" s="5" t="str">
        <f>"657301"</f>
        <v>657301</v>
      </c>
      <c r="B235" s="6">
        <v>28.5</v>
      </c>
    </row>
    <row r="236" spans="1:2" x14ac:dyDescent="0.25">
      <c r="A236" s="5" t="str">
        <f>"607254"</f>
        <v>607254</v>
      </c>
      <c r="B236" s="6">
        <v>17</v>
      </c>
    </row>
    <row r="237" spans="1:2" x14ac:dyDescent="0.25">
      <c r="A237" s="5" t="str">
        <f>"710675"</f>
        <v>710675</v>
      </c>
      <c r="B237" s="6">
        <v>22</v>
      </c>
    </row>
    <row r="238" spans="1:2" x14ac:dyDescent="0.25">
      <c r="A238" s="5" t="str">
        <f>"649241"</f>
        <v>649241</v>
      </c>
      <c r="B238" s="6">
        <v>24.5</v>
      </c>
    </row>
    <row r="239" spans="1:2" x14ac:dyDescent="0.25">
      <c r="A239" s="5" t="str">
        <f>"716284"</f>
        <v>716284</v>
      </c>
      <c r="B239" s="6">
        <v>19.5</v>
      </c>
    </row>
    <row r="240" spans="1:2" x14ac:dyDescent="0.25">
      <c r="A240" s="5" t="str">
        <f>"716297"</f>
        <v>716297</v>
      </c>
      <c r="B240" s="6">
        <v>22</v>
      </c>
    </row>
    <row r="241" spans="1:2" x14ac:dyDescent="0.25">
      <c r="A241" s="5" t="str">
        <f>"649254"</f>
        <v>649254</v>
      </c>
      <c r="B241" s="6">
        <v>25</v>
      </c>
    </row>
    <row r="242" spans="1:2" x14ac:dyDescent="0.25">
      <c r="A242" s="5" t="str">
        <f>"654003"</f>
        <v>654003</v>
      </c>
      <c r="B242" s="6">
        <v>24.5</v>
      </c>
    </row>
    <row r="243" spans="1:2" x14ac:dyDescent="0.25">
      <c r="A243" s="5" t="str">
        <f>"534369"</f>
        <v>534369</v>
      </c>
      <c r="B243" s="6">
        <v>23.5</v>
      </c>
    </row>
    <row r="244" spans="1:2" x14ac:dyDescent="0.25">
      <c r="A244" s="5" t="str">
        <f>"710772"</f>
        <v>710772</v>
      </c>
      <c r="B244" s="6">
        <v>22.25</v>
      </c>
    </row>
    <row r="245" spans="1:2" x14ac:dyDescent="0.25">
      <c r="A245" s="5" t="str">
        <f>"651080"</f>
        <v>651080</v>
      </c>
      <c r="B245" s="6">
        <v>28</v>
      </c>
    </row>
    <row r="246" spans="1:2" x14ac:dyDescent="0.25">
      <c r="A246" s="5" t="str">
        <f>"710853"</f>
        <v>710853</v>
      </c>
      <c r="B246" s="6">
        <v>25.25</v>
      </c>
    </row>
    <row r="247" spans="1:2" x14ac:dyDescent="0.25">
      <c r="A247" s="5" t="str">
        <f>"717607"</f>
        <v>717607</v>
      </c>
      <c r="B247" s="6">
        <v>24</v>
      </c>
    </row>
    <row r="248" spans="1:2" x14ac:dyDescent="0.25">
      <c r="A248" s="5" t="str">
        <f>"609252"</f>
        <v>609252</v>
      </c>
      <c r="B248" s="6">
        <v>26</v>
      </c>
    </row>
    <row r="249" spans="1:2" x14ac:dyDescent="0.25">
      <c r="A249" s="5" t="str">
        <f>"666729"</f>
        <v>666729</v>
      </c>
      <c r="B249" s="6">
        <v>22.75</v>
      </c>
    </row>
    <row r="250" spans="1:2" x14ac:dyDescent="0.25">
      <c r="A250" s="5" t="str">
        <f>"606190"</f>
        <v>606190</v>
      </c>
      <c r="B250" s="6">
        <v>20</v>
      </c>
    </row>
    <row r="251" spans="1:2" x14ac:dyDescent="0.25">
      <c r="A251" s="5" t="str">
        <f>"711027"</f>
        <v>711027</v>
      </c>
      <c r="B251" s="6">
        <v>28.5</v>
      </c>
    </row>
    <row r="252" spans="1:2" x14ac:dyDescent="0.25">
      <c r="A252" s="5" t="str">
        <f>"649403"</f>
        <v>649403</v>
      </c>
      <c r="B252" s="6">
        <v>24.25</v>
      </c>
    </row>
    <row r="253" spans="1:2" x14ac:dyDescent="0.25">
      <c r="A253" s="5" t="str">
        <f>"635815"</f>
        <v>635815</v>
      </c>
      <c r="B253" s="6">
        <v>21.75</v>
      </c>
    </row>
    <row r="254" spans="1:2" x14ac:dyDescent="0.25">
      <c r="A254" s="5" t="str">
        <f>"711454"</f>
        <v>711454</v>
      </c>
      <c r="B254" s="6">
        <v>11.75</v>
      </c>
    </row>
    <row r="255" spans="1:2" x14ac:dyDescent="0.25">
      <c r="A255" s="5" t="str">
        <f>"657615"</f>
        <v>657615</v>
      </c>
      <c r="B255" s="6">
        <v>20.5</v>
      </c>
    </row>
    <row r="256" spans="1:2" x14ac:dyDescent="0.25">
      <c r="A256" s="5" t="str">
        <f>"649474"</f>
        <v>649474</v>
      </c>
      <c r="B256" s="6">
        <v>23.5</v>
      </c>
    </row>
    <row r="257" spans="1:2" x14ac:dyDescent="0.25">
      <c r="A257" s="5" t="str">
        <f>"651242"</f>
        <v>651242</v>
      </c>
      <c r="B257" s="6">
        <v>26.5</v>
      </c>
    </row>
    <row r="258" spans="1:2" x14ac:dyDescent="0.25">
      <c r="A258" s="5" t="str">
        <f>"654278"</f>
        <v>654278</v>
      </c>
      <c r="B258" s="6">
        <v>27.5</v>
      </c>
    </row>
    <row r="259" spans="1:2" x14ac:dyDescent="0.25">
      <c r="A259" s="5" t="str">
        <f>"649500"</f>
        <v>649500</v>
      </c>
      <c r="B259" s="6">
        <v>26</v>
      </c>
    </row>
    <row r="260" spans="1:2" x14ac:dyDescent="0.25">
      <c r="A260" s="5" t="str">
        <f>"716488"</f>
        <v>716488</v>
      </c>
      <c r="B260" s="6">
        <v>27</v>
      </c>
    </row>
    <row r="261" spans="1:2" x14ac:dyDescent="0.25">
      <c r="A261" s="5" t="str">
        <f>"492948"</f>
        <v>492948</v>
      </c>
      <c r="B261" s="6">
        <v>20</v>
      </c>
    </row>
    <row r="262" spans="1:2" x14ac:dyDescent="0.25">
      <c r="A262" s="5" t="str">
        <f>"711344"</f>
        <v>711344</v>
      </c>
      <c r="B262" s="6">
        <v>22.25</v>
      </c>
    </row>
    <row r="263" spans="1:2" x14ac:dyDescent="0.25">
      <c r="A263" s="5" t="str">
        <f>"711357"</f>
        <v>711357</v>
      </c>
      <c r="B263" s="6">
        <v>17.25</v>
      </c>
    </row>
    <row r="264" spans="1:2" x14ac:dyDescent="0.25">
      <c r="A264" s="5" t="str">
        <f>"541530"</f>
        <v>541530</v>
      </c>
      <c r="B264" s="6">
        <v>17.25</v>
      </c>
    </row>
    <row r="265" spans="1:2" x14ac:dyDescent="0.25">
      <c r="A265" s="5" t="str">
        <f>"717717"</f>
        <v>717717</v>
      </c>
      <c r="B265" s="6">
        <v>25</v>
      </c>
    </row>
    <row r="266" spans="1:2" x14ac:dyDescent="0.25">
      <c r="A266" s="5" t="str">
        <f>"716598"</f>
        <v>716598</v>
      </c>
      <c r="B266" s="6">
        <v>26.5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Osallistujat_30A02000_20190226-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Heikkilä Juha</dc:creator>
  <cp:lastModifiedBy>Heikkilä Juha</cp:lastModifiedBy>
  <dcterms:created xsi:type="dcterms:W3CDTF">2019-04-28T06:24:33Z</dcterms:created>
  <dcterms:modified xsi:type="dcterms:W3CDTF">2019-05-07T13:10:39Z</dcterms:modified>
</cp:coreProperties>
</file>