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1330" windowHeight="3570"/>
  </bookViews>
  <sheets>
    <sheet name="Osallistujat_30A02000_20190226-" sheetId="1" r:id="rId1"/>
  </sheets>
  <calcPr calcId="162913"/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90" i="1"/>
  <c r="A89" i="1"/>
  <c r="A88" i="1"/>
  <c r="A87" i="1"/>
  <c r="A86" i="1"/>
  <c r="A85" i="1"/>
  <c r="A83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3" i="1"/>
  <c r="A84" i="1"/>
  <c r="A82" i="1"/>
  <c r="A57" i="1"/>
  <c r="A56" i="1"/>
  <c r="A15" i="1"/>
  <c r="A4" i="1"/>
</calcChain>
</file>

<file path=xl/sharedStrings.xml><?xml version="1.0" encoding="utf-8"?>
<sst xmlns="http://schemas.openxmlformats.org/spreadsheetml/2006/main" count="17" uniqueCount="17">
  <si>
    <t>30A02000</t>
  </si>
  <si>
    <t>opisnro</t>
  </si>
  <si>
    <t>Tilastotieteen perusteet, loppukokeen 10.6.2019 arvosanat</t>
  </si>
  <si>
    <t>arvosana</t>
  </si>
  <si>
    <t xml:space="preserve">Arvostelu ja arvosanarajat ovat samanlaiset kuin välikokeilla tentiittäessä. </t>
  </si>
  <si>
    <t>vastaavanlaiset kuin välikokeilla tentittäessä.</t>
  </si>
  <si>
    <t>Tästä on tarkemmin kotisivulla syksyn tuloslistassa.</t>
  </si>
  <si>
    <t xml:space="preserve"> välikoetulosten tuloslistassa.</t>
  </si>
  <si>
    <t>Jos joku haluaa keskustella kurssista, kokeista, arvostelusta yms., olen tavattavissa sitä varten ke 15-16 salissa U1.</t>
  </si>
  <si>
    <t>sitä varten ke 22.5. klo 15-16 salissa U1.</t>
  </si>
  <si>
    <t>Juha Heikkilä</t>
  </si>
  <si>
    <t>to 27.6. klo 16-17 tieto- ja palvelutalouden laitoksella Ekonominaukio 1. (16.30 jälkeen rakennukseen pääsee vain kulkukortilla.)</t>
  </si>
  <si>
    <t>Tarkistin vielä uudelleen kaikki niukasti arvosanarajojen alle jääneet paperit. Tämän enempää ei löytynyt.</t>
  </si>
  <si>
    <t>Jos on vielä tarvetta, silloin on mahdollista myös keskustella talousmatematiikan perusteiden kurssin asioista.</t>
  </si>
  <si>
    <t xml:space="preserve">Vastaava tilaisuus on myös syksyn alun loppukokeen tulosten valmistumisen jälkeen. </t>
  </si>
  <si>
    <t>Sähköposti ei kuitenkaan sovellu tällaiseen keskusteluun.</t>
  </si>
  <si>
    <t>Hyvää kesää!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</si>
</sst>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showGridLines="0" tabSelected="1" workbookViewId="0">
      <selection activeCell="D15" sqref="D15"/>
    </sheetView>
  </sheetViews>
  <sheetFormatPr defaultRowHeight="15" x14ac:dyDescent="0.25"/>
  <cols>
    <col min="1" max="1" width="9" customWidth="1"/>
    <col min="2" max="2" width="8.7109375" customWidth="1"/>
  </cols>
  <sheetData>
    <row r="1" spans="1:13" x14ac:dyDescent="0.25">
      <c r="A1" s="1" t="s">
        <v>0</v>
      </c>
      <c r="B1" s="1"/>
      <c r="C1" t="s">
        <v>2</v>
      </c>
    </row>
    <row r="2" spans="1:13" s="4" customFormat="1" ht="25.5" x14ac:dyDescent="0.25">
      <c r="A2" s="2" t="s">
        <v>1</v>
      </c>
      <c r="B2" s="3" t="s">
        <v>3</v>
      </c>
    </row>
    <row r="3" spans="1:13" s="4" customFormat="1" x14ac:dyDescent="0.25">
      <c r="A3" s="5" t="str">
        <f>"711519"</f>
        <v>711519</v>
      </c>
      <c r="B3" s="6">
        <v>3</v>
      </c>
      <c r="D3" s="4" t="s">
        <v>4</v>
      </c>
      <c r="G3" s="4" t="s">
        <v>5</v>
      </c>
    </row>
    <row r="4" spans="1:13" s="4" customFormat="1" x14ac:dyDescent="0.25">
      <c r="A4" s="5" t="str">
        <f>"733254"</f>
        <v>733254</v>
      </c>
      <c r="B4" s="6">
        <v>0</v>
      </c>
      <c r="D4" s="4" t="s">
        <v>6</v>
      </c>
      <c r="G4" s="4" t="s">
        <v>7</v>
      </c>
    </row>
    <row r="5" spans="1:13" s="4" customFormat="1" x14ac:dyDescent="0.25">
      <c r="A5" s="5" t="str">
        <f>"705648"</f>
        <v>705648</v>
      </c>
      <c r="B5" s="6">
        <v>3</v>
      </c>
      <c r="D5" s="4" t="s">
        <v>12</v>
      </c>
    </row>
    <row r="6" spans="1:13" s="4" customFormat="1" x14ac:dyDescent="0.25">
      <c r="A6" s="5" t="str">
        <f>"705703"</f>
        <v>705703</v>
      </c>
      <c r="B6" s="6">
        <v>0</v>
      </c>
    </row>
    <row r="7" spans="1:13" s="4" customFormat="1" x14ac:dyDescent="0.25">
      <c r="A7" s="5" t="str">
        <f>"585130"</f>
        <v>585130</v>
      </c>
      <c r="B7" s="6">
        <v>0</v>
      </c>
      <c r="D7" s="4" t="s">
        <v>8</v>
      </c>
      <c r="L7" s="4" t="s">
        <v>9</v>
      </c>
      <c r="M7" s="4" t="s">
        <v>11</v>
      </c>
    </row>
    <row r="8" spans="1:13" s="4" customFormat="1" x14ac:dyDescent="0.25">
      <c r="A8" s="5" t="str">
        <f>"705787"</f>
        <v>705787</v>
      </c>
      <c r="B8" s="6">
        <v>2</v>
      </c>
      <c r="D8" s="4" t="s">
        <v>13</v>
      </c>
    </row>
    <row r="9" spans="1:13" s="4" customFormat="1" x14ac:dyDescent="0.25">
      <c r="A9" s="5" t="str">
        <f>"651433"</f>
        <v>651433</v>
      </c>
      <c r="B9" s="6">
        <v>4</v>
      </c>
      <c r="D9" s="4" t="s">
        <v>14</v>
      </c>
    </row>
    <row r="10" spans="1:13" s="4" customFormat="1" x14ac:dyDescent="0.25">
      <c r="A10" s="5" t="str">
        <f>"711674"</f>
        <v>711674</v>
      </c>
      <c r="B10" s="6">
        <v>3</v>
      </c>
      <c r="D10" s="4" t="s">
        <v>15</v>
      </c>
    </row>
    <row r="11" spans="1:13" s="4" customFormat="1" x14ac:dyDescent="0.25">
      <c r="A11" s="5" t="str">
        <f>"434786"</f>
        <v>434786</v>
      </c>
      <c r="B11" s="6">
        <v>2</v>
      </c>
    </row>
    <row r="12" spans="1:13" s="4" customFormat="1" x14ac:dyDescent="0.25">
      <c r="A12" s="5" t="str">
        <f>"595793"</f>
        <v>595793</v>
      </c>
      <c r="B12" s="6">
        <v>0</v>
      </c>
    </row>
    <row r="13" spans="1:13" s="4" customFormat="1" x14ac:dyDescent="0.25">
      <c r="A13" s="5" t="str">
        <f>"k77081"</f>
        <v>k77081</v>
      </c>
      <c r="B13" s="6">
        <v>0</v>
      </c>
      <c r="D13" s="4" t="s">
        <v>16</v>
      </c>
    </row>
    <row r="14" spans="1:13" s="4" customFormat="1" x14ac:dyDescent="0.25">
      <c r="A14" s="5" t="str">
        <f>"706171"</f>
        <v>706171</v>
      </c>
      <c r="B14" s="6">
        <v>4</v>
      </c>
    </row>
    <row r="15" spans="1:13" s="4" customFormat="1" x14ac:dyDescent="0.25">
      <c r="A15" s="5" t="str">
        <f>"667809"</f>
        <v>667809</v>
      </c>
      <c r="B15" s="6">
        <v>0</v>
      </c>
      <c r="D15" s="4" t="s">
        <v>10</v>
      </c>
    </row>
    <row r="16" spans="1:13" s="4" customFormat="1" x14ac:dyDescent="0.25">
      <c r="A16" s="5" t="str">
        <f>"714176"</f>
        <v>714176</v>
      </c>
      <c r="B16" s="6">
        <v>0</v>
      </c>
    </row>
    <row r="17" spans="1:2" s="4" customFormat="1" x14ac:dyDescent="0.25">
      <c r="A17" s="5" t="str">
        <f>"550042"</f>
        <v>550042</v>
      </c>
      <c r="B17" s="6">
        <v>0</v>
      </c>
    </row>
    <row r="18" spans="1:2" s="4" customFormat="1" x14ac:dyDescent="0.25">
      <c r="A18" s="5" t="str">
        <f>"551067"</f>
        <v>551067</v>
      </c>
      <c r="B18" s="6">
        <v>0</v>
      </c>
    </row>
    <row r="19" spans="1:2" s="4" customFormat="1" x14ac:dyDescent="0.25">
      <c r="A19" s="5" t="str">
        <f>"374341"</f>
        <v>374341</v>
      </c>
      <c r="B19" s="6">
        <v>0</v>
      </c>
    </row>
    <row r="20" spans="1:2" s="4" customFormat="1" x14ac:dyDescent="0.25">
      <c r="A20" s="5" t="str">
        <f>"706663"</f>
        <v>706663</v>
      </c>
      <c r="B20" s="6">
        <v>1</v>
      </c>
    </row>
    <row r="21" spans="1:2" s="4" customFormat="1" x14ac:dyDescent="0.25">
      <c r="A21" s="5" t="str">
        <f>"706786"</f>
        <v>706786</v>
      </c>
      <c r="B21" s="6">
        <v>2</v>
      </c>
    </row>
    <row r="22" spans="1:2" s="4" customFormat="1" x14ac:dyDescent="0.25">
      <c r="A22" s="5" t="str">
        <f>"655154"</f>
        <v>655154</v>
      </c>
      <c r="B22" s="6">
        <v>3</v>
      </c>
    </row>
    <row r="23" spans="1:2" s="4" customFormat="1" x14ac:dyDescent="0.25">
      <c r="A23" s="5" t="str">
        <f>"366401"</f>
        <v>366401</v>
      </c>
      <c r="B23" s="6">
        <v>0</v>
      </c>
    </row>
    <row r="24" spans="1:2" s="4" customFormat="1" x14ac:dyDescent="0.25">
      <c r="A24" s="5" t="str">
        <f>"655332"</f>
        <v>655332</v>
      </c>
      <c r="B24" s="6">
        <v>5</v>
      </c>
    </row>
    <row r="25" spans="1:2" s="4" customFormat="1" x14ac:dyDescent="0.25">
      <c r="A25" s="5" t="str">
        <f>"540308"</f>
        <v>540308</v>
      </c>
      <c r="B25" s="6">
        <v>0</v>
      </c>
    </row>
    <row r="26" spans="1:2" s="4" customFormat="1" x14ac:dyDescent="0.25">
      <c r="A26" s="5" t="str">
        <f>"609553"</f>
        <v>609553</v>
      </c>
      <c r="B26" s="6">
        <v>0</v>
      </c>
    </row>
    <row r="27" spans="1:2" s="4" customFormat="1" x14ac:dyDescent="0.25">
      <c r="A27" s="5" t="str">
        <f>"733539"</f>
        <v>733539</v>
      </c>
      <c r="B27" s="6">
        <v>0</v>
      </c>
    </row>
    <row r="28" spans="1:2" s="4" customFormat="1" x14ac:dyDescent="0.25">
      <c r="A28" s="5" t="str">
        <f>"712068"</f>
        <v>712068</v>
      </c>
      <c r="B28" s="6">
        <v>4</v>
      </c>
    </row>
    <row r="29" spans="1:2" s="4" customFormat="1" x14ac:dyDescent="0.25">
      <c r="A29" s="5" t="str">
        <f>"707219"</f>
        <v>707219</v>
      </c>
      <c r="B29" s="6">
        <v>0</v>
      </c>
    </row>
    <row r="30" spans="1:2" s="4" customFormat="1" x14ac:dyDescent="0.25">
      <c r="A30" s="5" t="str">
        <f>"482589"</f>
        <v>482589</v>
      </c>
      <c r="B30" s="6">
        <v>2</v>
      </c>
    </row>
    <row r="31" spans="1:2" s="4" customFormat="1" x14ac:dyDescent="0.25">
      <c r="A31" s="5" t="str">
        <f>"707361"</f>
        <v>707361</v>
      </c>
      <c r="B31" s="6">
        <v>5</v>
      </c>
    </row>
    <row r="32" spans="1:2" s="4" customFormat="1" x14ac:dyDescent="0.25">
      <c r="A32" s="5" t="str">
        <f>"707390"</f>
        <v>707390</v>
      </c>
      <c r="B32" s="6">
        <v>5</v>
      </c>
    </row>
    <row r="33" spans="1:2" s="4" customFormat="1" x14ac:dyDescent="0.25">
      <c r="A33" s="5" t="str">
        <f>"650230"</f>
        <v>650230</v>
      </c>
      <c r="B33" s="6">
        <v>5</v>
      </c>
    </row>
    <row r="34" spans="1:2" s="4" customFormat="1" x14ac:dyDescent="0.25">
      <c r="A34" s="5" t="str">
        <f>"714626"</f>
        <v>714626</v>
      </c>
      <c r="B34" s="6">
        <v>0</v>
      </c>
    </row>
    <row r="35" spans="1:2" s="4" customFormat="1" x14ac:dyDescent="0.25">
      <c r="A35" s="5" t="str">
        <f>"714778"</f>
        <v>714778</v>
      </c>
      <c r="B35" s="6">
        <v>1</v>
      </c>
    </row>
    <row r="36" spans="1:2" s="4" customFormat="1" x14ac:dyDescent="0.25">
      <c r="A36" s="5" t="str">
        <f>"707824"</f>
        <v>707824</v>
      </c>
      <c r="B36" s="6">
        <v>0</v>
      </c>
    </row>
    <row r="37" spans="1:2" s="4" customFormat="1" x14ac:dyDescent="0.25">
      <c r="A37" s="5" t="str">
        <f>"707947"</f>
        <v>707947</v>
      </c>
      <c r="B37" s="6">
        <v>3</v>
      </c>
    </row>
    <row r="38" spans="1:2" s="4" customFormat="1" x14ac:dyDescent="0.25">
      <c r="A38" s="5" t="str">
        <f>"655811"</f>
        <v>655811</v>
      </c>
      <c r="B38" s="6">
        <v>3</v>
      </c>
    </row>
    <row r="39" spans="1:2" s="4" customFormat="1" x14ac:dyDescent="0.25">
      <c r="A39" s="5" t="str">
        <f>"665186"</f>
        <v>665186</v>
      </c>
      <c r="B39" s="6">
        <v>2</v>
      </c>
    </row>
    <row r="40" spans="1:2" s="4" customFormat="1" x14ac:dyDescent="0.25">
      <c r="A40" s="5">
        <v>708166</v>
      </c>
      <c r="B40" s="6">
        <v>5</v>
      </c>
    </row>
    <row r="41" spans="1:2" s="4" customFormat="1" x14ac:dyDescent="0.25">
      <c r="A41" s="5" t="str">
        <f>"712343"</f>
        <v>712343</v>
      </c>
      <c r="B41" s="6">
        <v>3</v>
      </c>
    </row>
    <row r="42" spans="1:2" s="4" customFormat="1" x14ac:dyDescent="0.25">
      <c r="A42" s="5" t="str">
        <f>"672687"</f>
        <v>672687</v>
      </c>
      <c r="B42" s="6">
        <v>5</v>
      </c>
    </row>
    <row r="43" spans="1:2" s="4" customFormat="1" x14ac:dyDescent="0.25">
      <c r="A43" s="5" t="str">
        <f>"655989"</f>
        <v>655989</v>
      </c>
      <c r="B43" s="6">
        <v>4</v>
      </c>
    </row>
    <row r="44" spans="1:2" s="4" customFormat="1" x14ac:dyDescent="0.25">
      <c r="A44" s="5" t="str">
        <f>"656027"</f>
        <v>656027</v>
      </c>
      <c r="B44" s="6">
        <v>3</v>
      </c>
    </row>
    <row r="45" spans="1:2" s="4" customFormat="1" x14ac:dyDescent="0.25">
      <c r="A45" s="5" t="str">
        <f>"730943"</f>
        <v>730943</v>
      </c>
      <c r="B45" s="6">
        <v>0</v>
      </c>
    </row>
    <row r="46" spans="1:2" s="4" customFormat="1" x14ac:dyDescent="0.25">
      <c r="A46" s="5" t="str">
        <f>"667126"</f>
        <v>667126</v>
      </c>
      <c r="B46" s="6">
        <v>4</v>
      </c>
    </row>
    <row r="47" spans="1:2" s="4" customFormat="1" x14ac:dyDescent="0.25">
      <c r="A47" s="5" t="str">
        <f>"648145"</f>
        <v>648145</v>
      </c>
      <c r="B47" s="6">
        <v>1</v>
      </c>
    </row>
    <row r="48" spans="1:2" s="4" customFormat="1" x14ac:dyDescent="0.25">
      <c r="A48" s="5" t="str">
        <f>"666295"</f>
        <v>666295</v>
      </c>
      <c r="B48" s="6">
        <v>5</v>
      </c>
    </row>
    <row r="49" spans="1:2" s="4" customFormat="1" x14ac:dyDescent="0.25">
      <c r="A49" s="5" t="str">
        <f>"665270"</f>
        <v>665270</v>
      </c>
      <c r="B49" s="6">
        <v>5</v>
      </c>
    </row>
    <row r="50" spans="1:2" s="4" customFormat="1" x14ac:dyDescent="0.25">
      <c r="A50" s="5" t="str">
        <f>"587992"</f>
        <v>587992</v>
      </c>
      <c r="B50" s="6">
        <v>0</v>
      </c>
    </row>
    <row r="51" spans="1:2" s="4" customFormat="1" x14ac:dyDescent="0.25">
      <c r="A51" s="5" t="str">
        <f>"730260"</f>
        <v>730260</v>
      </c>
      <c r="B51" s="6">
        <v>0</v>
      </c>
    </row>
    <row r="52" spans="1:2" s="4" customFormat="1" x14ac:dyDescent="0.25">
      <c r="A52" s="5" t="str">
        <f>"652827"</f>
        <v>652827</v>
      </c>
      <c r="B52" s="6">
        <v>5</v>
      </c>
    </row>
    <row r="53" spans="1:2" s="4" customFormat="1" x14ac:dyDescent="0.25">
      <c r="A53" s="5" t="str">
        <f>"665319"</f>
        <v>665319</v>
      </c>
      <c r="B53" s="6">
        <v>4</v>
      </c>
    </row>
    <row r="54" spans="1:2" s="4" customFormat="1" x14ac:dyDescent="0.25">
      <c r="A54" s="5" t="str">
        <f>"648271"</f>
        <v>648271</v>
      </c>
      <c r="B54" s="6">
        <v>0</v>
      </c>
    </row>
    <row r="55" spans="1:2" s="4" customFormat="1" x14ac:dyDescent="0.25">
      <c r="A55" s="5" t="str">
        <f>"650531"</f>
        <v>650531</v>
      </c>
      <c r="B55" s="6">
        <v>2</v>
      </c>
    </row>
    <row r="56" spans="1:2" s="4" customFormat="1" x14ac:dyDescent="0.25">
      <c r="A56" s="5" t="str">
        <f>"k81137"</f>
        <v>k81137</v>
      </c>
      <c r="B56" s="6">
        <v>2</v>
      </c>
    </row>
    <row r="57" spans="1:2" s="4" customFormat="1" x14ac:dyDescent="0.25">
      <c r="A57" s="5" t="str">
        <f>"510972"</f>
        <v>510972</v>
      </c>
      <c r="B57" s="6">
        <v>2</v>
      </c>
    </row>
    <row r="58" spans="1:2" s="4" customFormat="1" x14ac:dyDescent="0.25">
      <c r="A58" s="5" t="str">
        <f>"652924"</f>
        <v>652924</v>
      </c>
      <c r="B58" s="6">
        <v>0</v>
      </c>
    </row>
    <row r="59" spans="1:2" s="4" customFormat="1" x14ac:dyDescent="0.25">
      <c r="A59" s="5" t="str">
        <f>"709039"</f>
        <v>709039</v>
      </c>
      <c r="B59" s="6">
        <v>2</v>
      </c>
    </row>
    <row r="60" spans="1:2" s="4" customFormat="1" x14ac:dyDescent="0.25">
      <c r="A60" s="5" t="str">
        <f>"606873"</f>
        <v>606873</v>
      </c>
      <c r="B60" s="6">
        <v>4</v>
      </c>
    </row>
    <row r="61" spans="1:2" s="4" customFormat="1" x14ac:dyDescent="0.25">
      <c r="A61" s="5" t="str">
        <f>"79500E"</f>
        <v>79500E</v>
      </c>
      <c r="B61" s="6">
        <v>0</v>
      </c>
    </row>
    <row r="62" spans="1:2" s="4" customFormat="1" x14ac:dyDescent="0.25">
      <c r="A62" s="5" t="str">
        <f>"709181"</f>
        <v>709181</v>
      </c>
      <c r="B62" s="6">
        <v>5</v>
      </c>
    </row>
    <row r="63" spans="1:2" s="4" customFormat="1" x14ac:dyDescent="0.25">
      <c r="A63" s="5" t="str">
        <f>"715450"</f>
        <v>715450</v>
      </c>
      <c r="B63" s="6">
        <v>0</v>
      </c>
    </row>
    <row r="64" spans="1:2" s="4" customFormat="1" x14ac:dyDescent="0.25">
      <c r="A64" s="5" t="str">
        <f>"709262"</f>
        <v>709262</v>
      </c>
      <c r="B64" s="6">
        <v>0</v>
      </c>
    </row>
    <row r="65" spans="1:2" s="4" customFormat="1" x14ac:dyDescent="0.25">
      <c r="A65" s="5" t="str">
        <f>"712822"</f>
        <v>712822</v>
      </c>
      <c r="B65" s="6">
        <v>0</v>
      </c>
    </row>
    <row r="66" spans="1:2" s="4" customFormat="1" x14ac:dyDescent="0.25">
      <c r="A66" s="5" t="str">
        <f>"709495"</f>
        <v>709495</v>
      </c>
      <c r="B66" s="6">
        <v>4</v>
      </c>
    </row>
    <row r="67" spans="1:2" s="4" customFormat="1" x14ac:dyDescent="0.25">
      <c r="A67" s="5" t="str">
        <f>"712893"</f>
        <v>712893</v>
      </c>
      <c r="B67" s="6">
        <v>4</v>
      </c>
    </row>
    <row r="68" spans="1:2" s="4" customFormat="1" x14ac:dyDescent="0.25">
      <c r="A68" s="5" t="str">
        <f>"604338"</f>
        <v>604338</v>
      </c>
      <c r="B68" s="6">
        <v>4</v>
      </c>
    </row>
    <row r="69" spans="1:2" s="4" customFormat="1" x14ac:dyDescent="0.25">
      <c r="A69" s="5" t="str">
        <f>"717393"</f>
        <v>717393</v>
      </c>
      <c r="B69" s="6">
        <v>5</v>
      </c>
    </row>
    <row r="70" spans="1:2" s="4" customFormat="1" x14ac:dyDescent="0.25">
      <c r="A70" s="5" t="str">
        <f>"665526"</f>
        <v>665526</v>
      </c>
      <c r="B70" s="6">
        <v>4</v>
      </c>
    </row>
    <row r="71" spans="1:2" s="4" customFormat="1" x14ac:dyDescent="0.25">
      <c r="A71" s="5" t="str">
        <f>"709631"</f>
        <v>709631</v>
      </c>
      <c r="B71" s="6">
        <v>5</v>
      </c>
    </row>
    <row r="72" spans="1:2" s="4" customFormat="1" x14ac:dyDescent="0.25">
      <c r="A72" s="5" t="str">
        <f>"648776"</f>
        <v>648776</v>
      </c>
      <c r="B72" s="6">
        <v>0</v>
      </c>
    </row>
    <row r="73" spans="1:2" s="4" customFormat="1" x14ac:dyDescent="0.25">
      <c r="A73" s="5" t="str">
        <f>"665568"</f>
        <v>665568</v>
      </c>
      <c r="B73" s="6">
        <v>3</v>
      </c>
    </row>
    <row r="74" spans="1:2" s="4" customFormat="1" x14ac:dyDescent="0.25">
      <c r="A74" s="5">
        <v>589262</v>
      </c>
      <c r="B74" s="6">
        <v>0</v>
      </c>
    </row>
    <row r="75" spans="1:2" s="4" customFormat="1" x14ac:dyDescent="0.25">
      <c r="A75" s="5" t="str">
        <f>"608169"</f>
        <v>608169</v>
      </c>
      <c r="B75" s="6">
        <v>5</v>
      </c>
    </row>
    <row r="76" spans="1:2" s="4" customFormat="1" x14ac:dyDescent="0.25">
      <c r="A76" s="5" t="str">
        <f>"709819"</f>
        <v>709819</v>
      </c>
      <c r="B76" s="6">
        <v>3</v>
      </c>
    </row>
    <row r="77" spans="1:2" s="4" customFormat="1" x14ac:dyDescent="0.25">
      <c r="A77" s="5" t="str">
        <f>"713106"</f>
        <v>713106</v>
      </c>
      <c r="B77" s="6">
        <v>0</v>
      </c>
    </row>
    <row r="78" spans="1:2" s="4" customFormat="1" x14ac:dyDescent="0.25">
      <c r="A78" s="5" t="str">
        <f>"607270"</f>
        <v>607270</v>
      </c>
      <c r="B78" s="6">
        <v>3</v>
      </c>
    </row>
    <row r="79" spans="1:2" s="4" customFormat="1" x14ac:dyDescent="0.25">
      <c r="A79" s="5" t="str">
        <f>"606831"</f>
        <v>606831</v>
      </c>
      <c r="B79" s="6">
        <v>0</v>
      </c>
    </row>
    <row r="80" spans="1:2" s="4" customFormat="1" x14ac:dyDescent="0.25">
      <c r="A80" s="5" t="str">
        <f>"709974"</f>
        <v>709974</v>
      </c>
      <c r="B80" s="6">
        <v>5</v>
      </c>
    </row>
    <row r="81" spans="1:2" s="4" customFormat="1" x14ac:dyDescent="0.25">
      <c r="A81" s="5" t="str">
        <f>"594244"</f>
        <v>594244</v>
      </c>
      <c r="B81" s="6">
        <v>2</v>
      </c>
    </row>
    <row r="82" spans="1:2" s="4" customFormat="1" x14ac:dyDescent="0.25">
      <c r="A82" s="5" t="str">
        <f>"k94771"</f>
        <v>k94771</v>
      </c>
      <c r="B82" s="6">
        <v>3</v>
      </c>
    </row>
    <row r="83" spans="1:2" s="4" customFormat="1" x14ac:dyDescent="0.25">
      <c r="A83" s="5" t="str">
        <f>"717542"</f>
        <v>717542</v>
      </c>
      <c r="B83" s="6">
        <v>4</v>
      </c>
    </row>
    <row r="84" spans="1:2" s="4" customFormat="1" x14ac:dyDescent="0.25">
      <c r="A84" s="5" t="str">
        <f>"607254"</f>
        <v>607254</v>
      </c>
      <c r="B84" s="6">
        <v>0</v>
      </c>
    </row>
    <row r="85" spans="1:2" s="4" customFormat="1" x14ac:dyDescent="0.25">
      <c r="A85" s="5" t="str">
        <f>"710675"</f>
        <v>710675</v>
      </c>
      <c r="B85" s="6">
        <v>3</v>
      </c>
    </row>
    <row r="86" spans="1:2" s="4" customFormat="1" x14ac:dyDescent="0.25">
      <c r="A86" s="5" t="str">
        <f>"649254"</f>
        <v>649254</v>
      </c>
      <c r="B86" s="6">
        <v>0</v>
      </c>
    </row>
    <row r="87" spans="1:2" s="4" customFormat="1" x14ac:dyDescent="0.25">
      <c r="A87" s="5" t="str">
        <f>"534385"</f>
        <v>534385</v>
      </c>
      <c r="B87" s="6">
        <v>0</v>
      </c>
    </row>
    <row r="88" spans="1:2" s="4" customFormat="1" x14ac:dyDescent="0.25">
      <c r="A88" s="5" t="str">
        <f>"717607"</f>
        <v>717607</v>
      </c>
      <c r="B88" s="6">
        <v>4</v>
      </c>
    </row>
    <row r="89" spans="1:2" s="4" customFormat="1" x14ac:dyDescent="0.25">
      <c r="A89" s="5" t="str">
        <f>"711454"</f>
        <v>711454</v>
      </c>
      <c r="B89" s="6">
        <v>0</v>
      </c>
    </row>
    <row r="90" spans="1:2" s="4" customFormat="1" x14ac:dyDescent="0.25">
      <c r="A90" s="5" t="str">
        <f>"657615"</f>
        <v>657615</v>
      </c>
      <c r="B90" s="6">
        <v>0</v>
      </c>
    </row>
    <row r="91" spans="1:2" s="4" customFormat="1" x14ac:dyDescent="0.25">
      <c r="A91" s="5" t="str">
        <f>"651242"</f>
        <v>651242</v>
      </c>
      <c r="B91" s="6">
        <v>5</v>
      </c>
    </row>
    <row r="92" spans="1:2" s="4" customFormat="1" x14ac:dyDescent="0.25">
      <c r="A92" s="5" t="str">
        <f>"649500"</f>
        <v>649500</v>
      </c>
      <c r="B92" s="6">
        <v>5</v>
      </c>
    </row>
    <row r="93" spans="1:2" s="4" customFormat="1" x14ac:dyDescent="0.25">
      <c r="A93" s="5" t="str">
        <f>"657741"</f>
        <v>657741</v>
      </c>
      <c r="B93" s="6">
        <v>0</v>
      </c>
    </row>
    <row r="94" spans="1:2" s="4" customFormat="1" x14ac:dyDescent="0.25">
      <c r="A94" s="5" t="str">
        <f>"711344"</f>
        <v>711344</v>
      </c>
      <c r="B94" s="6">
        <v>0</v>
      </c>
    </row>
    <row r="95" spans="1:2" s="4" customFormat="1" x14ac:dyDescent="0.25">
      <c r="A95" s="5" t="str">
        <f>"541530"</f>
        <v>541530</v>
      </c>
      <c r="B95" s="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Osallistujat_30A02000_20190226-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2019-04-28T06:24:33Z</dcterms:created>
  <dcterms:modified xsi:type="dcterms:W3CDTF">2019-06-21T10:30:42Z</dcterms:modified>
</cp:coreProperties>
</file>