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laasonk1\data\Documents\luennot\aalto\PhysChem-Thermo\"/>
    </mc:Choice>
  </mc:AlternateContent>
  <bookViews>
    <workbookView xWindow="0" yWindow="0" windowWidth="22350" windowHeight="9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S18" i="1"/>
  <c r="S12" i="1"/>
  <c r="L12" i="1"/>
  <c r="S11" i="1"/>
  <c r="L11" i="1"/>
  <c r="U11" i="1" s="1"/>
  <c r="V11" i="1" s="1"/>
  <c r="U10" i="1"/>
  <c r="V10" i="1" s="1"/>
  <c r="S10" i="1"/>
  <c r="L10" i="1"/>
  <c r="S6" i="1"/>
  <c r="U6" i="1" s="1"/>
  <c r="S5" i="1"/>
  <c r="L5" i="1"/>
  <c r="Y4" i="1"/>
  <c r="Y14" i="1" s="1"/>
  <c r="S4" i="1"/>
  <c r="U4" i="1" s="1"/>
  <c r="V4" i="1" s="1"/>
  <c r="L4" i="1"/>
  <c r="S3" i="1"/>
  <c r="L3" i="1"/>
  <c r="Y15" i="1" l="1"/>
  <c r="U3" i="1"/>
  <c r="V3" i="1" s="1"/>
  <c r="U5" i="1"/>
  <c r="V5" i="1" s="1"/>
  <c r="Y16" i="1"/>
  <c r="U12" i="1"/>
  <c r="V12" i="1" s="1"/>
  <c r="Y13" i="1"/>
</calcChain>
</file>

<file path=xl/sharedStrings.xml><?xml version="1.0" encoding="utf-8"?>
<sst xmlns="http://schemas.openxmlformats.org/spreadsheetml/2006/main" count="28" uniqueCount="17">
  <si>
    <t xml:space="preserve"> </t>
  </si>
  <si>
    <t>OLD</t>
  </si>
  <si>
    <t>pass</t>
  </si>
  <si>
    <t>points</t>
  </si>
  <si>
    <t>699916</t>
  </si>
  <si>
    <t>793919</t>
  </si>
  <si>
    <t>slope</t>
  </si>
  <si>
    <t>713669</t>
  </si>
  <si>
    <t>fail</t>
  </si>
  <si>
    <t>NEW</t>
  </si>
  <si>
    <t>sum</t>
  </si>
  <si>
    <t>max</t>
  </si>
  <si>
    <t xml:space="preserve">sum </t>
  </si>
  <si>
    <t>no exerc</t>
  </si>
  <si>
    <t xml:space="preserve">pass </t>
  </si>
  <si>
    <t>point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</si>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</sst>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2" borderId="0" xfId="0" applyFont="1" applyFill="1"/>
    <xf numFmtId="1" fontId="0" fillId="0" borderId="0" xfId="0" applyNumberFormat="1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Y21" sqref="Y21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 t="s">
        <v>3</v>
      </c>
      <c r="V2" s="1"/>
      <c r="W2" s="1"/>
      <c r="X2" s="2" t="s">
        <v>2</v>
      </c>
      <c r="Y2" s="3">
        <v>49</v>
      </c>
      <c r="Z2" s="2" t="s">
        <v>3</v>
      </c>
    </row>
    <row r="3" spans="1:26" x14ac:dyDescent="0.25">
      <c r="A3" s="1" t="s">
        <v>4</v>
      </c>
      <c r="B3" s="1">
        <v>93</v>
      </c>
      <c r="C3" s="1">
        <v>92</v>
      </c>
      <c r="D3" s="1">
        <v>97</v>
      </c>
      <c r="E3" s="1">
        <v>100</v>
      </c>
      <c r="F3" s="1">
        <v>81</v>
      </c>
      <c r="G3" s="1">
        <v>91</v>
      </c>
      <c r="H3" s="1">
        <v>100</v>
      </c>
      <c r="I3" s="1">
        <v>73</v>
      </c>
      <c r="J3" s="1">
        <v>97</v>
      </c>
      <c r="K3" s="1">
        <v>61</v>
      </c>
      <c r="L3" s="4">
        <f t="shared" ref="L3:L5" si="0">AVERAGE(B3:K3)</f>
        <v>88.5</v>
      </c>
      <c r="M3" s="1">
        <v>4</v>
      </c>
      <c r="N3" s="1">
        <v>3</v>
      </c>
      <c r="O3" s="1">
        <v>0</v>
      </c>
      <c r="P3" s="1">
        <v>2</v>
      </c>
      <c r="Q3" s="1">
        <v>6</v>
      </c>
      <c r="R3" s="1">
        <v>5</v>
      </c>
      <c r="S3" s="1">
        <f t="shared" ref="S3:S5" si="1">SUM(M3:R3)</f>
        <v>20</v>
      </c>
      <c r="T3" s="1"/>
      <c r="U3" s="5">
        <f>25*L3/100+75*S3/34</f>
        <v>66.242647058823536</v>
      </c>
      <c r="V3" s="6">
        <f>FLOOR((U3-Y$2+0.5)*Y$4/100+1,1)</f>
        <v>2</v>
      </c>
      <c r="W3" s="1"/>
      <c r="X3" s="2">
        <v>5</v>
      </c>
      <c r="Y3" s="2">
        <v>89</v>
      </c>
      <c r="Z3" s="2"/>
    </row>
    <row r="4" spans="1:26" x14ac:dyDescent="0.25">
      <c r="A4" s="1" t="s">
        <v>5</v>
      </c>
      <c r="B4" s="1">
        <v>97</v>
      </c>
      <c r="C4" s="1">
        <v>100</v>
      </c>
      <c r="D4" s="1">
        <v>91</v>
      </c>
      <c r="E4" s="1">
        <v>87</v>
      </c>
      <c r="F4" s="1">
        <v>97</v>
      </c>
      <c r="G4" s="1">
        <v>96</v>
      </c>
      <c r="H4" s="1">
        <v>100</v>
      </c>
      <c r="I4" s="1">
        <v>100</v>
      </c>
      <c r="J4" s="1">
        <v>85</v>
      </c>
      <c r="K4" s="1">
        <v>97</v>
      </c>
      <c r="L4" s="4">
        <f t="shared" si="0"/>
        <v>95</v>
      </c>
      <c r="M4" s="1"/>
      <c r="N4" s="1"/>
      <c r="O4" s="1"/>
      <c r="P4" s="1"/>
      <c r="Q4" s="1"/>
      <c r="R4" s="1"/>
      <c r="S4" s="1">
        <f t="shared" si="1"/>
        <v>0</v>
      </c>
      <c r="T4" s="1"/>
      <c r="U4" s="5">
        <f t="shared" ref="U4:U7" si="2">25*L4/100+75*S4/34</f>
        <v>23.75</v>
      </c>
      <c r="V4" s="6">
        <f>FLOOR((U4-Y$2+0.5)*Y$4/100+1,1)</f>
        <v>-2</v>
      </c>
      <c r="W4" s="1"/>
      <c r="X4" s="2" t="s">
        <v>6</v>
      </c>
      <c r="Y4" s="2">
        <f>(Y3-Y2)/4</f>
        <v>10</v>
      </c>
      <c r="Z4" s="2"/>
    </row>
    <row r="5" spans="1:26" x14ac:dyDescent="0.25">
      <c r="A5" s="1" t="s">
        <v>7</v>
      </c>
      <c r="B5" s="1">
        <v>98</v>
      </c>
      <c r="C5" s="1">
        <v>100</v>
      </c>
      <c r="D5" s="1">
        <v>100</v>
      </c>
      <c r="E5" s="1">
        <v>100</v>
      </c>
      <c r="F5" s="1">
        <v>97</v>
      </c>
      <c r="G5" s="1">
        <v>100</v>
      </c>
      <c r="H5" s="1">
        <v>100</v>
      </c>
      <c r="I5" s="1">
        <v>100</v>
      </c>
      <c r="J5" s="1">
        <v>100</v>
      </c>
      <c r="K5" s="1">
        <v>98</v>
      </c>
      <c r="L5" s="4">
        <f t="shared" si="0"/>
        <v>99.3</v>
      </c>
      <c r="M5" s="1">
        <v>3</v>
      </c>
      <c r="N5" s="1">
        <v>3</v>
      </c>
      <c r="O5" s="1">
        <v>2</v>
      </c>
      <c r="P5" s="1">
        <v>3</v>
      </c>
      <c r="Q5" s="1">
        <v>4</v>
      </c>
      <c r="R5" s="1">
        <v>3</v>
      </c>
      <c r="S5" s="1">
        <f t="shared" si="1"/>
        <v>18</v>
      </c>
      <c r="T5" s="1"/>
      <c r="U5" s="5">
        <f t="shared" si="2"/>
        <v>64.530882352941177</v>
      </c>
      <c r="V5" s="6">
        <f>FLOOR((U5-Y$2+0.5)*Y$4/100+1,1)</f>
        <v>2</v>
      </c>
      <c r="W5" s="1"/>
      <c r="X5" s="2"/>
      <c r="Y5" s="2"/>
      <c r="Z5" s="2"/>
    </row>
    <row r="6" spans="1:26" ht="15.75" x14ac:dyDescent="0.25">
      <c r="A6" s="7">
        <v>677734</v>
      </c>
      <c r="B6" s="1"/>
      <c r="C6" s="1"/>
      <c r="D6" s="1"/>
      <c r="E6" s="1"/>
      <c r="F6" s="1"/>
      <c r="G6" s="1"/>
      <c r="H6" s="1"/>
      <c r="I6" s="1"/>
      <c r="J6" s="1"/>
      <c r="K6" s="1"/>
      <c r="L6" s="4"/>
      <c r="M6" s="1">
        <v>4</v>
      </c>
      <c r="N6" s="1">
        <v>4</v>
      </c>
      <c r="O6" s="1">
        <v>0</v>
      </c>
      <c r="P6" s="1">
        <v>3</v>
      </c>
      <c r="Q6" s="1">
        <v>4</v>
      </c>
      <c r="R6" s="1">
        <v>5</v>
      </c>
      <c r="S6" s="1">
        <f>SUM(M6:R6)</f>
        <v>20</v>
      </c>
      <c r="T6" s="1"/>
      <c r="U6" s="5">
        <f t="shared" si="2"/>
        <v>44.117647058823529</v>
      </c>
      <c r="V6" s="8" t="s">
        <v>8</v>
      </c>
      <c r="W6" s="1"/>
      <c r="X6" s="1" t="s">
        <v>0</v>
      </c>
      <c r="Y6" s="6"/>
      <c r="Z6" s="1"/>
    </row>
    <row r="7" spans="1:26" ht="15.75" x14ac:dyDescent="0.2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  <c r="P7" s="1"/>
      <c r="Q7" s="1"/>
      <c r="R7" s="1"/>
      <c r="S7" s="1"/>
      <c r="T7" s="1"/>
      <c r="U7" s="5"/>
      <c r="V7" s="8"/>
      <c r="W7" s="1"/>
      <c r="X7" s="1"/>
      <c r="Y7" s="6"/>
      <c r="Z7" s="1"/>
    </row>
    <row r="8" spans="1:26" x14ac:dyDescent="0.25">
      <c r="A8" s="1" t="s">
        <v>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>
        <v>2</v>
      </c>
      <c r="O8" s="1">
        <v>3</v>
      </c>
      <c r="P8" s="1">
        <v>4</v>
      </c>
      <c r="Q8" s="1">
        <v>5</v>
      </c>
      <c r="R8" s="1">
        <v>6</v>
      </c>
      <c r="S8" s="1" t="s">
        <v>10</v>
      </c>
      <c r="T8" s="1"/>
      <c r="U8" s="1"/>
      <c r="V8" s="1"/>
      <c r="W8" s="1"/>
      <c r="X8" s="2"/>
      <c r="Y8" s="2"/>
      <c r="Z8" s="2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x14ac:dyDescent="0.25">
      <c r="A10" s="1" t="s">
        <v>4</v>
      </c>
      <c r="B10" s="1">
        <v>93</v>
      </c>
      <c r="C10" s="1">
        <v>92</v>
      </c>
      <c r="D10" s="1">
        <v>97</v>
      </c>
      <c r="E10" s="1">
        <v>100</v>
      </c>
      <c r="F10" s="1">
        <v>81</v>
      </c>
      <c r="G10" s="1">
        <v>91</v>
      </c>
      <c r="H10" s="1">
        <v>100</v>
      </c>
      <c r="I10" s="1">
        <v>73</v>
      </c>
      <c r="J10" s="1">
        <v>97</v>
      </c>
      <c r="K10" s="1">
        <v>61</v>
      </c>
      <c r="L10" s="4">
        <f t="shared" ref="L10:L12" si="3">AVERAGE(B10:K10)</f>
        <v>88.5</v>
      </c>
      <c r="M10" s="1">
        <v>6</v>
      </c>
      <c r="N10" s="1">
        <v>5</v>
      </c>
      <c r="O10" s="2">
        <v>3</v>
      </c>
      <c r="P10" s="1">
        <v>1</v>
      </c>
      <c r="Q10" s="1">
        <v>1</v>
      </c>
      <c r="R10" s="1">
        <v>6</v>
      </c>
      <c r="S10" s="1">
        <f t="shared" ref="S10:S12" si="4">SUM(M10:R10)</f>
        <v>22</v>
      </c>
      <c r="T10" s="1"/>
      <c r="U10" s="5">
        <f>25*L10/100+75*S10/36</f>
        <v>67.958333333333343</v>
      </c>
      <c r="V10" s="6">
        <f>FLOOR((U10-Y$2+0.5)*Y$4/100+1,1)</f>
        <v>2</v>
      </c>
      <c r="W10" s="1"/>
      <c r="X10" s="2" t="s">
        <v>0</v>
      </c>
      <c r="Y10" s="2" t="s">
        <v>0</v>
      </c>
      <c r="Z10" s="2"/>
    </row>
    <row r="11" spans="1:26" x14ac:dyDescent="0.25">
      <c r="A11" s="1" t="s">
        <v>5</v>
      </c>
      <c r="B11" s="1">
        <v>97</v>
      </c>
      <c r="C11" s="1">
        <v>100</v>
      </c>
      <c r="D11" s="1">
        <v>91</v>
      </c>
      <c r="E11" s="1">
        <v>87</v>
      </c>
      <c r="F11" s="1">
        <v>97</v>
      </c>
      <c r="G11" s="1">
        <v>96</v>
      </c>
      <c r="H11" s="1">
        <v>100</v>
      </c>
      <c r="I11" s="1">
        <v>100</v>
      </c>
      <c r="J11" s="1">
        <v>85</v>
      </c>
      <c r="K11" s="1">
        <v>97</v>
      </c>
      <c r="L11" s="4">
        <f t="shared" si="3"/>
        <v>95</v>
      </c>
      <c r="M11" s="1">
        <v>6</v>
      </c>
      <c r="N11" s="1">
        <v>6</v>
      </c>
      <c r="O11" s="2">
        <v>4</v>
      </c>
      <c r="P11" s="1">
        <v>6</v>
      </c>
      <c r="Q11" s="1">
        <v>5</v>
      </c>
      <c r="R11" s="1">
        <v>5</v>
      </c>
      <c r="S11" s="1">
        <f t="shared" si="4"/>
        <v>32</v>
      </c>
      <c r="T11" s="1"/>
      <c r="U11" s="5">
        <f>25*L11/100+75*S11/36</f>
        <v>90.416666666666671</v>
      </c>
      <c r="V11" s="6">
        <f>FLOOR((U11-Y$2+0.5)*Y$4/100+1,1)</f>
        <v>5</v>
      </c>
      <c r="W11" s="1"/>
      <c r="X11" s="2" t="s">
        <v>15</v>
      </c>
      <c r="Y11" s="2" t="s">
        <v>16</v>
      </c>
      <c r="Z11" s="2"/>
    </row>
    <row r="12" spans="1:26" x14ac:dyDescent="0.25">
      <c r="A12" s="1" t="s">
        <v>7</v>
      </c>
      <c r="B12" s="1">
        <v>98</v>
      </c>
      <c r="C12" s="1">
        <v>100</v>
      </c>
      <c r="D12" s="1">
        <v>100</v>
      </c>
      <c r="E12" s="1">
        <v>100</v>
      </c>
      <c r="F12" s="1">
        <v>97</v>
      </c>
      <c r="G12" s="1">
        <v>100</v>
      </c>
      <c r="H12" s="1">
        <v>100</v>
      </c>
      <c r="I12" s="1">
        <v>100</v>
      </c>
      <c r="J12" s="1">
        <v>100</v>
      </c>
      <c r="K12" s="1">
        <v>98</v>
      </c>
      <c r="L12" s="4">
        <f t="shared" si="3"/>
        <v>99.3</v>
      </c>
      <c r="M12" s="1">
        <v>6</v>
      </c>
      <c r="N12" s="1">
        <v>6</v>
      </c>
      <c r="O12" s="1">
        <v>5</v>
      </c>
      <c r="P12" s="1">
        <v>4</v>
      </c>
      <c r="Q12" s="1">
        <v>4</v>
      </c>
      <c r="R12" s="1">
        <v>6</v>
      </c>
      <c r="S12" s="1">
        <f t="shared" si="4"/>
        <v>31</v>
      </c>
      <c r="T12" s="1"/>
      <c r="U12" s="5">
        <f>25*L12/100+75*S12/36</f>
        <v>89.408333333333331</v>
      </c>
      <c r="V12" s="6">
        <f>FLOOR((U12-Y$2+0.5)*Y$4/100+1,1)</f>
        <v>5</v>
      </c>
      <c r="W12" s="1"/>
      <c r="X12" s="2">
        <v>49</v>
      </c>
      <c r="Y12" s="9">
        <v>1</v>
      </c>
      <c r="Z12" s="2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>
        <v>59</v>
      </c>
      <c r="Y13" s="9">
        <f>FLOOR((X13-Y$2)*Y$4/100+1,1)</f>
        <v>2</v>
      </c>
      <c r="Z13" s="2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 t="s">
        <v>11</v>
      </c>
      <c r="S14" s="1">
        <v>36</v>
      </c>
      <c r="T14" s="1"/>
      <c r="U14" s="1"/>
      <c r="V14" s="1"/>
      <c r="W14" s="1"/>
      <c r="X14" s="2">
        <v>69</v>
      </c>
      <c r="Y14" s="9">
        <f>FLOOR((X14-Y$2)*Y$4/100+1,1)</f>
        <v>3</v>
      </c>
      <c r="Z14" s="2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>
        <v>79</v>
      </c>
      <c r="Y15" s="9">
        <f>FLOOR((X15-Y$2)*Y$4/100+1,1)</f>
        <v>4</v>
      </c>
      <c r="Z15" s="2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>
        <v>89</v>
      </c>
      <c r="Y16" s="9">
        <f>FLOOR((X16-Y$2)*Y$4/100+1,1)</f>
        <v>5</v>
      </c>
      <c r="Z16" s="2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>
        <v>1</v>
      </c>
      <c r="M17" s="1">
        <v>2</v>
      </c>
      <c r="N17" s="1">
        <v>3</v>
      </c>
      <c r="O17" s="1">
        <v>4</v>
      </c>
      <c r="P17" s="1">
        <v>5</v>
      </c>
      <c r="Q17" s="1">
        <v>6</v>
      </c>
      <c r="R17" s="1">
        <v>7</v>
      </c>
      <c r="S17" s="1" t="s">
        <v>12</v>
      </c>
      <c r="T17" s="1"/>
      <c r="U17" s="1"/>
      <c r="V17" s="1"/>
      <c r="W17" s="1"/>
      <c r="X17" s="2"/>
      <c r="Y17" s="2"/>
      <c r="Z17" s="2"/>
    </row>
    <row r="18" spans="1:26" x14ac:dyDescent="0.25">
      <c r="A18" s="7">
        <v>677734</v>
      </c>
      <c r="B18" s="1"/>
      <c r="C18" s="1"/>
      <c r="D18" s="1"/>
      <c r="E18" s="1"/>
      <c r="F18" s="1"/>
      <c r="G18" s="1"/>
      <c r="H18" s="1"/>
      <c r="I18" s="1"/>
      <c r="J18" s="1"/>
      <c r="K18" s="1" t="s">
        <v>13</v>
      </c>
      <c r="L18" s="4">
        <v>6</v>
      </c>
      <c r="M18" s="2">
        <v>4</v>
      </c>
      <c r="N18" s="1">
        <v>1</v>
      </c>
      <c r="O18" s="1">
        <v>0</v>
      </c>
      <c r="P18" s="1">
        <v>0</v>
      </c>
      <c r="Q18" s="1">
        <v>0</v>
      </c>
      <c r="R18" s="1">
        <v>5</v>
      </c>
      <c r="S18" s="4">
        <f>SUM(L18:R18)</f>
        <v>16</v>
      </c>
      <c r="T18" s="1"/>
      <c r="U18" s="5">
        <f>S18/S20*100</f>
        <v>38.095238095238095</v>
      </c>
      <c r="V18" s="6" t="s">
        <v>8</v>
      </c>
      <c r="W18" s="1"/>
      <c r="X18" s="1" t="s">
        <v>0</v>
      </c>
      <c r="Y18" s="6" t="s">
        <v>0</v>
      </c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 t="s">
        <v>11</v>
      </c>
      <c r="S20" s="1">
        <v>42</v>
      </c>
      <c r="T20" s="1"/>
      <c r="U20" s="1" t="s">
        <v>14</v>
      </c>
      <c r="V20" s="3">
        <v>20</v>
      </c>
      <c r="W20" s="1" t="s">
        <v>3</v>
      </c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Laasonen Kari</dc:creator>
  <cp:lastModifiedBy>Laasonen Kari</cp:lastModifiedBy>
  <dcterms:created xsi:type="dcterms:W3CDTF">2020-12-21T10:52:27Z</dcterms:created>
  <dcterms:modified xsi:type="dcterms:W3CDTF">2020-12-21T10:55:31Z</dcterms:modified>
</cp:coreProperties>
</file>