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tkimus\Downloads\"/>
    </mc:Choice>
  </mc:AlternateContent>
  <xr:revisionPtr revIDLastSave="0" documentId="13_ncr:1_{DEC0CF29-0906-483C-9093-A980F8E7FD80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Grad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54" i="1"/>
  <c r="T41" i="1"/>
  <c r="T22" i="1"/>
  <c r="T23" i="1"/>
  <c r="T28" i="1"/>
  <c r="T10" i="1"/>
  <c r="T44" i="1"/>
  <c r="T17" i="1"/>
  <c r="T52" i="1"/>
  <c r="T50" i="1"/>
  <c r="T9" i="1"/>
  <c r="T24" i="1"/>
  <c r="T5" i="1"/>
  <c r="T49" i="1"/>
  <c r="T46" i="1"/>
  <c r="T39" i="1"/>
  <c r="T53" i="1"/>
  <c r="T51" i="1"/>
  <c r="T20" i="1"/>
  <c r="T11" i="1"/>
  <c r="T2" i="1"/>
  <c r="T3" i="1"/>
  <c r="T4" i="1"/>
  <c r="T6" i="1"/>
  <c r="T8" i="1"/>
  <c r="T12" i="1"/>
  <c r="T13" i="1"/>
  <c r="T14" i="1"/>
  <c r="T15" i="1"/>
  <c r="T16" i="1"/>
  <c r="T18" i="1"/>
  <c r="T19" i="1"/>
  <c r="T21" i="1"/>
  <c r="T25" i="1"/>
  <c r="T26" i="1"/>
  <c r="T27" i="1"/>
  <c r="T29" i="1"/>
  <c r="T30" i="1"/>
  <c r="T31" i="1"/>
  <c r="T32" i="1"/>
  <c r="T33" i="1"/>
  <c r="T34" i="1"/>
  <c r="T35" i="1"/>
  <c r="T36" i="1"/>
  <c r="T37" i="1"/>
  <c r="T38" i="1"/>
  <c r="T40" i="1"/>
  <c r="T42" i="1"/>
  <c r="T43" i="1"/>
  <c r="T45" i="1"/>
  <c r="T47" i="1"/>
  <c r="T48" i="1"/>
  <c r="T55" i="1"/>
  <c r="U54" i="1" l="1"/>
  <c r="V54" i="1" s="1"/>
  <c r="U55" i="1"/>
  <c r="V55" i="1" s="1"/>
  <c r="U5" i="1"/>
  <c r="V5" i="1" s="1"/>
  <c r="U53" i="1"/>
  <c r="V53" i="1" s="1"/>
  <c r="U45" i="1"/>
  <c r="V45" i="1" s="1"/>
  <c r="U31" i="1"/>
  <c r="V31" i="1" s="1"/>
  <c r="U8" i="1"/>
  <c r="V8" i="1" s="1"/>
  <c r="U10" i="1"/>
  <c r="V10" i="1" s="1"/>
  <c r="U52" i="1"/>
  <c r="V52" i="1" s="1"/>
  <c r="U37" i="1"/>
  <c r="V37" i="1" s="1"/>
  <c r="U23" i="1"/>
  <c r="V23" i="1" s="1"/>
  <c r="U7" i="1"/>
  <c r="V7" i="1" s="1"/>
  <c r="U17" i="1"/>
  <c r="V17" i="1" s="1"/>
  <c r="U44" i="1"/>
  <c r="V44" i="1" s="1"/>
  <c r="U29" i="1"/>
  <c r="V29" i="1" s="1"/>
  <c r="U6" i="1"/>
  <c r="V6" i="1" s="1"/>
  <c r="U25" i="1"/>
  <c r="V25" i="1" s="1"/>
  <c r="U50" i="1"/>
  <c r="V50" i="1" s="1"/>
  <c r="U43" i="1"/>
  <c r="V43" i="1" s="1"/>
  <c r="U36" i="1"/>
  <c r="V36" i="1" s="1"/>
  <c r="U21" i="1"/>
  <c r="V21" i="1" s="1"/>
  <c r="U33" i="1"/>
  <c r="V33" i="1" s="1"/>
  <c r="U39" i="1"/>
  <c r="V39" i="1" s="1"/>
  <c r="U49" i="1"/>
  <c r="V49" i="1" s="1"/>
  <c r="U42" i="1"/>
  <c r="V42" i="1" s="1"/>
  <c r="U4" i="1"/>
  <c r="V4" i="1" s="1"/>
  <c r="U18" i="1"/>
  <c r="V18" i="1" s="1"/>
  <c r="U11" i="1"/>
  <c r="V11" i="1" s="1"/>
  <c r="U30" i="1"/>
  <c r="V30" i="1" s="1"/>
  <c r="U24" i="1"/>
  <c r="V24" i="1" s="1"/>
  <c r="U48" i="1"/>
  <c r="V48" i="1" s="1"/>
  <c r="U41" i="1"/>
  <c r="V41" i="1" s="1"/>
  <c r="U35" i="1"/>
  <c r="V35" i="1" s="1"/>
  <c r="U22" i="1"/>
  <c r="V22" i="1" s="1"/>
  <c r="U16" i="1"/>
  <c r="V16" i="1" s="1"/>
  <c r="U9" i="1"/>
  <c r="V9" i="1" s="1"/>
  <c r="U47" i="1"/>
  <c r="V47" i="1" s="1"/>
  <c r="U34" i="1"/>
  <c r="V34" i="1" s="1"/>
  <c r="U28" i="1"/>
  <c r="V28" i="1" s="1"/>
  <c r="U15" i="1"/>
  <c r="V15" i="1" s="1"/>
  <c r="U46" i="1"/>
  <c r="V46" i="1" s="1"/>
  <c r="U40" i="1"/>
  <c r="V40" i="1" s="1"/>
  <c r="U27" i="1"/>
  <c r="V27" i="1" s="1"/>
  <c r="U14" i="1"/>
  <c r="V14" i="1" s="1"/>
  <c r="U26" i="1"/>
  <c r="V26" i="1" s="1"/>
  <c r="U20" i="1"/>
  <c r="V20" i="1" s="1"/>
  <c r="U13" i="1"/>
  <c r="V13" i="1" s="1"/>
  <c r="U51" i="1"/>
  <c r="V51" i="1" s="1"/>
  <c r="U38" i="1"/>
  <c r="V38" i="1" s="1"/>
  <c r="U32" i="1"/>
  <c r="V32" i="1" s="1"/>
  <c r="U19" i="1"/>
  <c r="V19" i="1" s="1"/>
  <c r="U12" i="1"/>
  <c r="V12" i="1" s="1"/>
  <c r="U3" i="1"/>
  <c r="V3" i="1" l="1"/>
  <c r="X10" i="1"/>
  <c r="Z2" i="1"/>
  <c r="Z3" i="1" s="1"/>
  <c r="Z4" i="1" l="1"/>
  <c r="Z5" i="1" s="1"/>
  <c r="AA5" i="1" s="1"/>
  <c r="AA3" i="1"/>
  <c r="AA2" i="1"/>
  <c r="AA4" i="1" l="1"/>
  <c r="Z6" i="1"/>
  <c r="AA6" i="1" s="1"/>
  <c r="Z7" i="1" l="1"/>
  <c r="AA7" i="1" s="1"/>
</calcChain>
</file>

<file path=xl/sharedStrings.xml><?xml version="1.0" encoding="utf-8"?>
<sst xmlns="http://schemas.openxmlformats.org/spreadsheetml/2006/main" count="254" uniqueCount="81">
  <si>
    <t>Student number (from Sisu)</t>
  </si>
  <si>
    <t>Questionnaire: Weekly Feedback 1 (Real)</t>
  </si>
  <si>
    <t>Questionnaire: Weekly Feedback 2 (Real)</t>
  </si>
  <si>
    <t>Questionnaire: Weekly Feedback 3 (Real)</t>
  </si>
  <si>
    <t>Quiz: Lecture quiz 04 (Real)</t>
  </si>
  <si>
    <t>Questionnaire: Weekly Feedback 4 (Real)</t>
  </si>
  <si>
    <t>Questionnaire: Weekly Feedback 5 (Real)</t>
  </si>
  <si>
    <t>Assignment: Exercise wk 01 (Real)</t>
  </si>
  <si>
    <t>Assignment: Exercise wk 02 (Real)</t>
  </si>
  <si>
    <t>Assignment: Exercise wk 03 (Real)</t>
  </si>
  <si>
    <t>Assignment: Exercise wk 04 (Real)</t>
  </si>
  <si>
    <t>Assignment: Exercise wk 05 (Real)</t>
  </si>
  <si>
    <t>Assignment: Project work startup submission (Real)</t>
  </si>
  <si>
    <t>Assignment: Project work final submission (Real)</t>
  </si>
  <si>
    <t>Quiz: Lecture Quiz 01 (Real)</t>
  </si>
  <si>
    <t>Quiz: Lecture Quiz 02 (Real)</t>
  </si>
  <si>
    <t>Quiz: Lecture Quiz 03 (Real)</t>
  </si>
  <si>
    <t>Quiz: Lecture Quiz 05 (Real)</t>
  </si>
  <si>
    <t>Course total (Real)</t>
  </si>
  <si>
    <t>654498</t>
  </si>
  <si>
    <t>-</t>
  </si>
  <si>
    <t>603931</t>
  </si>
  <si>
    <t>713850</t>
  </si>
  <si>
    <t>654676</t>
  </si>
  <si>
    <t>100286232</t>
  </si>
  <si>
    <t>100075689</t>
  </si>
  <si>
    <t>745381</t>
  </si>
  <si>
    <t>1013847</t>
  </si>
  <si>
    <t>585703</t>
  </si>
  <si>
    <t>1030406</t>
  </si>
  <si>
    <t>711742</t>
  </si>
  <si>
    <t>714105</t>
  </si>
  <si>
    <t>1028751</t>
  </si>
  <si>
    <t>1016255</t>
  </si>
  <si>
    <t>995513</t>
  </si>
  <si>
    <t>1034211</t>
  </si>
  <si>
    <t>911843</t>
  </si>
  <si>
    <t>604024</t>
  </si>
  <si>
    <t>647573</t>
  </si>
  <si>
    <t>1030833</t>
  </si>
  <si>
    <t>1029048</t>
  </si>
  <si>
    <t>714752</t>
  </si>
  <si>
    <t>100285547</t>
  </si>
  <si>
    <t>647971</t>
  </si>
  <si>
    <t>708522</t>
  </si>
  <si>
    <t>1022919</t>
  </si>
  <si>
    <t>719184</t>
  </si>
  <si>
    <t>895817</t>
  </si>
  <si>
    <t>68999M</t>
  </si>
  <si>
    <t>1002159</t>
  </si>
  <si>
    <t>100279647</t>
  </si>
  <si>
    <t>1001985</t>
  </si>
  <si>
    <t>653143</t>
  </si>
  <si>
    <t>709369</t>
  </si>
  <si>
    <t>709411</t>
  </si>
  <si>
    <t>1000177</t>
  </si>
  <si>
    <t>656959</t>
  </si>
  <si>
    <t>1009877</t>
  </si>
  <si>
    <t>100284438</t>
  </si>
  <si>
    <t>1026999</t>
  </si>
  <si>
    <t>1030817</t>
  </si>
  <si>
    <t>1011784</t>
  </si>
  <si>
    <t>1007086</t>
  </si>
  <si>
    <t>666622</t>
  </si>
  <si>
    <t>657259</t>
  </si>
  <si>
    <t>654087</t>
  </si>
  <si>
    <t>666693</t>
  </si>
  <si>
    <t>879341</t>
  </si>
  <si>
    <t>606213</t>
  </si>
  <si>
    <t>911856</t>
  </si>
  <si>
    <t>654359</t>
  </si>
  <si>
    <t>100285071</t>
  </si>
  <si>
    <t>1030820</t>
  </si>
  <si>
    <t>Max points</t>
  </si>
  <si>
    <t>% of max</t>
  </si>
  <si>
    <t>Grade</t>
  </si>
  <si>
    <t>% of points</t>
  </si>
  <si>
    <t>No. of students</t>
  </si>
  <si>
    <t>Total no. of students</t>
  </si>
  <si>
    <t>% of students</t>
  </si>
  <si>
    <t>Feedback (does not affect to course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</si>
</sst>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rial Unicode MS"/>
    </font>
    <font>
      <b/>
      <i/>
      <sz val="16"/>
      <color theme="1"/>
      <name val="Arial Unicode MS"/>
    </font>
    <font>
      <b/>
      <i/>
      <u/>
      <sz val="11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5"/>
  <sheetViews>
    <sheetView tabSelected="1" workbookViewId="0">
      <pane xSplit="9" ySplit="24" topLeftCell="J25" activePane="bottomRight" state="frozen"/>
      <selection pane="topRight" activeCell="L1" sqref="L1"/>
      <selection pane="bottomLeft" activeCell="A25" sqref="A25"/>
      <selection pane="bottomRight" activeCell="Z23" sqref="Z23"/>
    </sheetView>
  </sheetViews>
  <sheetFormatPr defaultRowHeight="14.25"/>
  <cols>
    <col min="1" max="1" width="14.25" customWidth="1"/>
    <col min="2" max="2" width="8.625" customWidth="1"/>
    <col min="14" max="14" width="20.875" customWidth="1"/>
    <col min="24" max="24" width="17.625" bestFit="1" customWidth="1"/>
    <col min="25" max="25" width="9.875" bestFit="1" customWidth="1"/>
    <col min="26" max="26" width="13.25" bestFit="1" customWidth="1"/>
    <col min="27" max="27" width="12" bestFit="1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80</v>
      </c>
      <c r="T1" t="s">
        <v>18</v>
      </c>
      <c r="U1" t="s">
        <v>74</v>
      </c>
      <c r="V1" t="s">
        <v>75</v>
      </c>
      <c r="X1" s="2" t="s">
        <v>75</v>
      </c>
      <c r="Y1" t="s">
        <v>76</v>
      </c>
      <c r="Z1" t="s">
        <v>77</v>
      </c>
      <c r="AA1" t="s">
        <v>79</v>
      </c>
    </row>
    <row r="2" spans="1:27">
      <c r="A2" t="s">
        <v>73</v>
      </c>
      <c r="B2">
        <v>1</v>
      </c>
      <c r="C2">
        <v>1</v>
      </c>
      <c r="D2">
        <v>1</v>
      </c>
      <c r="E2">
        <v>3</v>
      </c>
      <c r="F2">
        <v>1</v>
      </c>
      <c r="G2">
        <v>1</v>
      </c>
      <c r="H2">
        <v>10</v>
      </c>
      <c r="I2">
        <v>10</v>
      </c>
      <c r="J2">
        <v>10</v>
      </c>
      <c r="K2">
        <v>10</v>
      </c>
      <c r="L2">
        <v>10</v>
      </c>
      <c r="M2">
        <v>5</v>
      </c>
      <c r="N2">
        <v>25</v>
      </c>
      <c r="O2">
        <v>3</v>
      </c>
      <c r="P2">
        <v>3</v>
      </c>
      <c r="Q2">
        <v>3.5</v>
      </c>
      <c r="R2">
        <v>3</v>
      </c>
      <c r="T2">
        <f>SUM(B2:R2)</f>
        <v>100.5</v>
      </c>
      <c r="X2" s="1">
        <v>5</v>
      </c>
      <c r="Y2">
        <v>92.9</v>
      </c>
      <c r="Z2">
        <f>COUNTIF(U3:U55,"&gt;="&amp;Y2)</f>
        <v>17</v>
      </c>
      <c r="AA2">
        <f>Z2/X$10*100</f>
        <v>32.075471698113205</v>
      </c>
    </row>
    <row r="3" spans="1:27">
      <c r="A3" t="s">
        <v>19</v>
      </c>
      <c r="B3">
        <v>1</v>
      </c>
      <c r="C3">
        <v>1</v>
      </c>
      <c r="D3">
        <v>1</v>
      </c>
      <c r="E3">
        <v>3</v>
      </c>
      <c r="F3" t="s">
        <v>20</v>
      </c>
      <c r="G3">
        <v>1</v>
      </c>
      <c r="H3">
        <v>9.6</v>
      </c>
      <c r="I3">
        <v>9.8000000000000007</v>
      </c>
      <c r="J3">
        <v>9.3000000000000007</v>
      </c>
      <c r="K3">
        <v>9.6999999999999993</v>
      </c>
      <c r="L3">
        <v>10</v>
      </c>
      <c r="M3">
        <v>5</v>
      </c>
      <c r="N3">
        <v>18.5</v>
      </c>
      <c r="O3">
        <v>3</v>
      </c>
      <c r="P3">
        <v>3</v>
      </c>
      <c r="Q3">
        <v>3.5</v>
      </c>
      <c r="R3">
        <v>3</v>
      </c>
      <c r="T3">
        <f t="shared" ref="T3:T55" si="0">SUM(B3:R3)</f>
        <v>91.4</v>
      </c>
      <c r="U3">
        <f>(T3/$T$2)*100</f>
        <v>90.945273631840806</v>
      </c>
      <c r="V3">
        <f>IF(U3&gt;Y$2, 5, IF(U3&gt;Y$3, 4, IF(U3&gt;Y$4, 3, IF(U3&gt;Y$5, 2, IF(U3&gt;Y$6, 1, 0)))))</f>
        <v>4</v>
      </c>
      <c r="X3" s="1">
        <v>4</v>
      </c>
      <c r="Y3">
        <v>84</v>
      </c>
      <c r="Z3">
        <f>COUNTIF(U3:U55,"&gt;="&amp;Y3)-Z2</f>
        <v>18</v>
      </c>
      <c r="AA3">
        <f t="shared" ref="AA3:AA7" si="1">Z3/X$10*100</f>
        <v>33.962264150943398</v>
      </c>
    </row>
    <row r="4" spans="1:27">
      <c r="A4" t="s">
        <v>21</v>
      </c>
      <c r="B4" t="s">
        <v>20</v>
      </c>
      <c r="C4" t="s">
        <v>20</v>
      </c>
      <c r="D4" t="s">
        <v>20</v>
      </c>
      <c r="E4" t="s">
        <v>20</v>
      </c>
      <c r="F4" t="s">
        <v>20</v>
      </c>
      <c r="G4" t="s">
        <v>20</v>
      </c>
      <c r="H4">
        <v>4.4000000000000004</v>
      </c>
      <c r="I4">
        <v>0</v>
      </c>
      <c r="J4" t="s">
        <v>20</v>
      </c>
      <c r="K4" t="s">
        <v>20</v>
      </c>
      <c r="L4" t="s">
        <v>20</v>
      </c>
      <c r="M4">
        <v>5</v>
      </c>
      <c r="N4">
        <v>18.5</v>
      </c>
      <c r="O4">
        <v>2</v>
      </c>
      <c r="P4">
        <v>3</v>
      </c>
      <c r="Q4" t="s">
        <v>20</v>
      </c>
      <c r="R4" t="s">
        <v>20</v>
      </c>
      <c r="T4">
        <f t="shared" si="0"/>
        <v>32.9</v>
      </c>
      <c r="U4">
        <f t="shared" ref="U4:U55" si="2">(T4/$T$2)*100</f>
        <v>32.736318407960198</v>
      </c>
      <c r="V4">
        <f t="shared" ref="V4:V55" si="3">IF(U4&gt;Y$2, 5, IF(U4&gt;Y$3, 4, IF(U4&gt;Y$4, 3, IF(U4&gt;Y$5, 2, IF(U4&gt;Y$6, 1, 0)))))</f>
        <v>0</v>
      </c>
      <c r="X4" s="1">
        <v>3</v>
      </c>
      <c r="Y4">
        <v>76</v>
      </c>
      <c r="Z4">
        <f>COUNTIF(U3:U55,"&gt;="&amp;Y4)-Z3-Z2</f>
        <v>6</v>
      </c>
      <c r="AA4">
        <f t="shared" si="1"/>
        <v>11.320754716981133</v>
      </c>
    </row>
    <row r="5" spans="1:27">
      <c r="A5" t="s">
        <v>22</v>
      </c>
      <c r="B5">
        <v>1</v>
      </c>
      <c r="C5">
        <v>1</v>
      </c>
      <c r="D5">
        <v>1</v>
      </c>
      <c r="E5">
        <v>2.5</v>
      </c>
      <c r="F5">
        <v>1</v>
      </c>
      <c r="G5">
        <v>1</v>
      </c>
      <c r="H5">
        <v>8.9</v>
      </c>
      <c r="I5">
        <v>6.6</v>
      </c>
      <c r="J5">
        <v>8.5</v>
      </c>
      <c r="K5">
        <v>5.4</v>
      </c>
      <c r="L5">
        <v>8</v>
      </c>
      <c r="M5">
        <v>5</v>
      </c>
      <c r="N5">
        <v>18.25</v>
      </c>
      <c r="O5">
        <v>2.67</v>
      </c>
      <c r="P5">
        <v>2</v>
      </c>
      <c r="Q5">
        <v>2.8</v>
      </c>
      <c r="R5">
        <v>3</v>
      </c>
      <c r="S5">
        <v>2</v>
      </c>
      <c r="T5">
        <f>SUM(B5:S5)</f>
        <v>80.62</v>
      </c>
      <c r="U5">
        <f t="shared" si="2"/>
        <v>80.21890547263682</v>
      </c>
      <c r="V5">
        <f t="shared" si="3"/>
        <v>3</v>
      </c>
      <c r="X5" s="1">
        <v>2</v>
      </c>
      <c r="Y5">
        <v>60</v>
      </c>
      <c r="Z5">
        <f>COUNTIF(U3:U55,"&gt;="&amp;Y5)-Z4-Z3-Z2</f>
        <v>3</v>
      </c>
      <c r="AA5">
        <f t="shared" si="1"/>
        <v>5.6603773584905666</v>
      </c>
    </row>
    <row r="6" spans="1:27">
      <c r="A6" t="s">
        <v>23</v>
      </c>
      <c r="B6">
        <v>1</v>
      </c>
      <c r="C6" t="s">
        <v>20</v>
      </c>
      <c r="D6">
        <v>1</v>
      </c>
      <c r="E6">
        <v>2.75</v>
      </c>
      <c r="F6" t="s">
        <v>20</v>
      </c>
      <c r="G6">
        <v>1</v>
      </c>
      <c r="H6">
        <v>9.4499999999999993</v>
      </c>
      <c r="I6">
        <v>9</v>
      </c>
      <c r="J6">
        <v>7.6</v>
      </c>
      <c r="K6">
        <v>8.6</v>
      </c>
      <c r="L6">
        <v>8.8000000000000007</v>
      </c>
      <c r="M6">
        <v>5</v>
      </c>
      <c r="N6">
        <v>18.25</v>
      </c>
      <c r="O6">
        <v>2.67</v>
      </c>
      <c r="P6">
        <v>3</v>
      </c>
      <c r="Q6">
        <v>3.5</v>
      </c>
      <c r="R6">
        <v>3</v>
      </c>
      <c r="T6">
        <f t="shared" si="0"/>
        <v>84.62</v>
      </c>
      <c r="U6">
        <f t="shared" si="2"/>
        <v>84.199004975124382</v>
      </c>
      <c r="V6">
        <f t="shared" si="3"/>
        <v>4</v>
      </c>
      <c r="X6" s="1">
        <v>1</v>
      </c>
      <c r="Y6">
        <v>50</v>
      </c>
      <c r="Z6">
        <f>COUNTIF(U3:U55,"&gt;="&amp;Y6)-Z2-Z3-Z4-Z5</f>
        <v>1</v>
      </c>
      <c r="AA6">
        <f t="shared" si="1"/>
        <v>1.8867924528301887</v>
      </c>
    </row>
    <row r="7" spans="1:27">
      <c r="A7" t="s">
        <v>24</v>
      </c>
      <c r="B7">
        <v>1</v>
      </c>
      <c r="C7">
        <v>1</v>
      </c>
      <c r="D7">
        <v>1</v>
      </c>
      <c r="E7">
        <v>3</v>
      </c>
      <c r="F7" t="s">
        <v>20</v>
      </c>
      <c r="G7">
        <v>1</v>
      </c>
      <c r="H7">
        <v>9.75</v>
      </c>
      <c r="I7">
        <v>9.5</v>
      </c>
      <c r="J7">
        <v>10</v>
      </c>
      <c r="K7">
        <v>9.5</v>
      </c>
      <c r="L7">
        <v>10</v>
      </c>
      <c r="M7">
        <v>5</v>
      </c>
      <c r="N7">
        <v>21.75</v>
      </c>
      <c r="O7">
        <v>3</v>
      </c>
      <c r="P7">
        <v>3</v>
      </c>
      <c r="Q7">
        <v>3.5</v>
      </c>
      <c r="R7">
        <v>3</v>
      </c>
      <c r="S7">
        <v>2</v>
      </c>
      <c r="T7">
        <f>SUM(B7:S7)</f>
        <v>97</v>
      </c>
      <c r="U7">
        <f t="shared" si="2"/>
        <v>96.517412935323392</v>
      </c>
      <c r="V7">
        <f t="shared" si="3"/>
        <v>5</v>
      </c>
      <c r="X7" s="1">
        <v>0</v>
      </c>
      <c r="Y7">
        <v>0</v>
      </c>
      <c r="Z7">
        <f>COUNTIF(U3:U55,"&gt;="&amp;Y7)-Z3-Z4-Z5-Z6-Z2</f>
        <v>8</v>
      </c>
      <c r="AA7">
        <f t="shared" si="1"/>
        <v>15.09433962264151</v>
      </c>
    </row>
    <row r="8" spans="1:27">
      <c r="A8" t="s">
        <v>25</v>
      </c>
      <c r="B8">
        <v>1</v>
      </c>
      <c r="C8">
        <v>1</v>
      </c>
      <c r="D8">
        <v>1</v>
      </c>
      <c r="E8">
        <v>2.88</v>
      </c>
      <c r="F8">
        <v>1</v>
      </c>
      <c r="G8">
        <v>1</v>
      </c>
      <c r="H8">
        <v>9.5500000000000007</v>
      </c>
      <c r="I8">
        <v>9.6</v>
      </c>
      <c r="J8">
        <v>9.5</v>
      </c>
      <c r="K8">
        <v>9.3000000000000007</v>
      </c>
      <c r="L8">
        <v>10</v>
      </c>
      <c r="M8">
        <v>5</v>
      </c>
      <c r="N8">
        <v>22.5</v>
      </c>
      <c r="O8">
        <v>2.67</v>
      </c>
      <c r="P8">
        <v>3</v>
      </c>
      <c r="Q8">
        <v>3.5</v>
      </c>
      <c r="R8">
        <v>3</v>
      </c>
      <c r="T8">
        <f t="shared" si="0"/>
        <v>95.5</v>
      </c>
      <c r="U8">
        <f t="shared" si="2"/>
        <v>95.024875621890544</v>
      </c>
      <c r="V8">
        <f t="shared" si="3"/>
        <v>5</v>
      </c>
    </row>
    <row r="9" spans="1:27">
      <c r="A9" t="s">
        <v>26</v>
      </c>
      <c r="B9" t="s">
        <v>20</v>
      </c>
      <c r="C9">
        <v>1</v>
      </c>
      <c r="D9">
        <v>1</v>
      </c>
      <c r="E9">
        <v>3</v>
      </c>
      <c r="F9">
        <v>1</v>
      </c>
      <c r="G9">
        <v>1</v>
      </c>
      <c r="H9">
        <v>9.1</v>
      </c>
      <c r="I9">
        <v>6.7</v>
      </c>
      <c r="J9">
        <v>8.4</v>
      </c>
      <c r="K9">
        <v>9.1999999999999993</v>
      </c>
      <c r="L9">
        <v>5</v>
      </c>
      <c r="M9">
        <v>4</v>
      </c>
      <c r="N9">
        <v>18.25</v>
      </c>
      <c r="O9">
        <v>3</v>
      </c>
      <c r="P9">
        <v>3</v>
      </c>
      <c r="Q9">
        <v>3.5</v>
      </c>
      <c r="R9">
        <v>3</v>
      </c>
      <c r="S9">
        <v>2</v>
      </c>
      <c r="T9">
        <f>SUM(B9:S9)</f>
        <v>82.15</v>
      </c>
      <c r="U9">
        <f t="shared" si="2"/>
        <v>81.741293532338304</v>
      </c>
      <c r="V9">
        <f t="shared" si="3"/>
        <v>3</v>
      </c>
      <c r="X9" t="s">
        <v>78</v>
      </c>
    </row>
    <row r="10" spans="1:27">
      <c r="A10" t="s">
        <v>27</v>
      </c>
      <c r="B10">
        <v>1</v>
      </c>
      <c r="C10">
        <v>1</v>
      </c>
      <c r="D10">
        <v>1</v>
      </c>
      <c r="E10">
        <v>3</v>
      </c>
      <c r="F10">
        <v>1</v>
      </c>
      <c r="G10">
        <v>1</v>
      </c>
      <c r="H10">
        <v>9.5500000000000007</v>
      </c>
      <c r="I10">
        <v>9.5</v>
      </c>
      <c r="J10">
        <v>9.5</v>
      </c>
      <c r="K10">
        <v>8.6999999999999993</v>
      </c>
      <c r="L10">
        <v>9</v>
      </c>
      <c r="M10">
        <v>5</v>
      </c>
      <c r="N10">
        <v>20.25</v>
      </c>
      <c r="O10">
        <v>3</v>
      </c>
      <c r="P10">
        <v>3</v>
      </c>
      <c r="Q10">
        <v>3.5</v>
      </c>
      <c r="R10">
        <v>3</v>
      </c>
      <c r="S10">
        <v>2</v>
      </c>
      <c r="T10">
        <f>SUM(B10:S10)</f>
        <v>94</v>
      </c>
      <c r="U10">
        <f t="shared" si="2"/>
        <v>93.53233830845771</v>
      </c>
      <c r="V10">
        <f t="shared" si="3"/>
        <v>5</v>
      </c>
      <c r="X10">
        <f>COUNT(U3:U55)</f>
        <v>53</v>
      </c>
    </row>
    <row r="11" spans="1:27">
      <c r="A11" t="s">
        <v>28</v>
      </c>
      <c r="B11">
        <v>1</v>
      </c>
      <c r="C11">
        <v>1</v>
      </c>
      <c r="D11" t="s">
        <v>20</v>
      </c>
      <c r="E11">
        <v>2.75</v>
      </c>
      <c r="F11">
        <v>1</v>
      </c>
      <c r="G11">
        <v>1</v>
      </c>
      <c r="H11">
        <v>9.4</v>
      </c>
      <c r="I11">
        <v>8.6</v>
      </c>
      <c r="J11">
        <v>8.3000000000000007</v>
      </c>
      <c r="K11">
        <v>7.8</v>
      </c>
      <c r="L11">
        <v>8</v>
      </c>
      <c r="M11">
        <v>5</v>
      </c>
      <c r="N11">
        <v>23.25</v>
      </c>
      <c r="O11">
        <v>3</v>
      </c>
      <c r="P11">
        <v>2.75</v>
      </c>
      <c r="Q11">
        <v>3.5</v>
      </c>
      <c r="R11">
        <v>3</v>
      </c>
      <c r="S11">
        <v>2</v>
      </c>
      <c r="T11">
        <f>SUM(B11:S11)</f>
        <v>91.35</v>
      </c>
      <c r="U11">
        <f t="shared" si="2"/>
        <v>90.895522388059689</v>
      </c>
      <c r="V11">
        <f t="shared" si="3"/>
        <v>4</v>
      </c>
    </row>
    <row r="12" spans="1:27">
      <c r="A12" t="s">
        <v>29</v>
      </c>
      <c r="B12" t="s">
        <v>20</v>
      </c>
      <c r="C12">
        <v>1</v>
      </c>
      <c r="D12" t="s">
        <v>20</v>
      </c>
      <c r="E12">
        <v>3</v>
      </c>
      <c r="F12">
        <v>1</v>
      </c>
      <c r="G12">
        <v>1</v>
      </c>
      <c r="H12">
        <v>9.5500000000000007</v>
      </c>
      <c r="I12">
        <v>9.8000000000000007</v>
      </c>
      <c r="J12">
        <v>9.4</v>
      </c>
      <c r="K12">
        <v>9.15</v>
      </c>
      <c r="L12">
        <v>9</v>
      </c>
      <c r="M12">
        <v>5</v>
      </c>
      <c r="N12">
        <v>20.25</v>
      </c>
      <c r="O12">
        <v>3</v>
      </c>
      <c r="P12">
        <v>3</v>
      </c>
      <c r="Q12">
        <v>3.5</v>
      </c>
      <c r="R12">
        <v>3</v>
      </c>
      <c r="T12">
        <f t="shared" si="0"/>
        <v>90.65</v>
      </c>
      <c r="U12">
        <f t="shared" si="2"/>
        <v>90.199004975124382</v>
      </c>
      <c r="V12">
        <f t="shared" si="3"/>
        <v>4</v>
      </c>
    </row>
    <row r="13" spans="1:27">
      <c r="A13" t="s">
        <v>30</v>
      </c>
      <c r="B13">
        <v>1</v>
      </c>
      <c r="C13">
        <v>1</v>
      </c>
      <c r="D13">
        <v>1</v>
      </c>
      <c r="E13" t="s">
        <v>20</v>
      </c>
      <c r="F13">
        <v>1</v>
      </c>
      <c r="G13" t="s">
        <v>20</v>
      </c>
      <c r="H13">
        <v>9.85</v>
      </c>
      <c r="I13">
        <v>9.8000000000000007</v>
      </c>
      <c r="J13">
        <v>10</v>
      </c>
      <c r="K13">
        <v>10</v>
      </c>
      <c r="L13">
        <v>10</v>
      </c>
      <c r="M13">
        <v>5</v>
      </c>
      <c r="N13">
        <v>22</v>
      </c>
      <c r="O13">
        <v>3</v>
      </c>
      <c r="P13">
        <v>3</v>
      </c>
      <c r="Q13">
        <v>3.5</v>
      </c>
      <c r="R13">
        <v>3</v>
      </c>
      <c r="T13">
        <f t="shared" si="0"/>
        <v>93.15</v>
      </c>
      <c r="U13">
        <f t="shared" si="2"/>
        <v>92.68656716417911</v>
      </c>
      <c r="V13">
        <f t="shared" si="3"/>
        <v>4</v>
      </c>
    </row>
    <row r="14" spans="1:27">
      <c r="A14" t="s">
        <v>31</v>
      </c>
      <c r="B14">
        <v>1</v>
      </c>
      <c r="C14">
        <v>1</v>
      </c>
      <c r="D14">
        <v>1</v>
      </c>
      <c r="E14" t="s">
        <v>20</v>
      </c>
      <c r="F14">
        <v>1</v>
      </c>
      <c r="G14">
        <v>1</v>
      </c>
      <c r="H14">
        <v>9.6</v>
      </c>
      <c r="I14">
        <v>9.6</v>
      </c>
      <c r="J14">
        <v>10</v>
      </c>
      <c r="K14">
        <v>8.15</v>
      </c>
      <c r="L14">
        <v>10</v>
      </c>
      <c r="M14">
        <v>5</v>
      </c>
      <c r="N14">
        <v>22</v>
      </c>
      <c r="O14">
        <v>3</v>
      </c>
      <c r="P14">
        <v>3</v>
      </c>
      <c r="Q14">
        <v>3.5</v>
      </c>
      <c r="R14">
        <v>3</v>
      </c>
      <c r="T14">
        <f t="shared" si="0"/>
        <v>91.85</v>
      </c>
      <c r="U14">
        <f t="shared" si="2"/>
        <v>91.393034825870643</v>
      </c>
      <c r="V14">
        <f t="shared" si="3"/>
        <v>4</v>
      </c>
    </row>
    <row r="15" spans="1:27">
      <c r="A15" t="s">
        <v>32</v>
      </c>
      <c r="B15" t="s">
        <v>20</v>
      </c>
      <c r="C15">
        <v>1</v>
      </c>
      <c r="D15" t="s">
        <v>20</v>
      </c>
      <c r="E15">
        <v>3</v>
      </c>
      <c r="F15">
        <v>1</v>
      </c>
      <c r="G15">
        <v>1</v>
      </c>
      <c r="H15">
        <v>9.35</v>
      </c>
      <c r="I15">
        <v>9.6</v>
      </c>
      <c r="J15">
        <v>9.1999999999999993</v>
      </c>
      <c r="K15">
        <v>9.25</v>
      </c>
      <c r="L15">
        <v>10</v>
      </c>
      <c r="M15">
        <v>5</v>
      </c>
      <c r="N15">
        <v>22.5</v>
      </c>
      <c r="O15">
        <v>3</v>
      </c>
      <c r="P15">
        <v>3</v>
      </c>
      <c r="Q15">
        <v>3.5</v>
      </c>
      <c r="R15">
        <v>3</v>
      </c>
      <c r="T15">
        <f t="shared" si="0"/>
        <v>93.4</v>
      </c>
      <c r="U15">
        <f t="shared" si="2"/>
        <v>92.93532338308458</v>
      </c>
      <c r="V15">
        <f t="shared" si="3"/>
        <v>5</v>
      </c>
    </row>
    <row r="16" spans="1:27">
      <c r="A16" t="s">
        <v>33</v>
      </c>
      <c r="B16">
        <v>1</v>
      </c>
      <c r="C16">
        <v>1</v>
      </c>
      <c r="D16">
        <v>1</v>
      </c>
      <c r="E16">
        <v>3</v>
      </c>
      <c r="F16">
        <v>1</v>
      </c>
      <c r="G16" t="s">
        <v>20</v>
      </c>
      <c r="H16">
        <v>9.9</v>
      </c>
      <c r="I16">
        <v>10</v>
      </c>
      <c r="J16">
        <v>9.5</v>
      </c>
      <c r="K16">
        <v>9.9</v>
      </c>
      <c r="L16">
        <v>10</v>
      </c>
      <c r="M16">
        <v>5</v>
      </c>
      <c r="N16">
        <v>22.25</v>
      </c>
      <c r="O16">
        <v>3</v>
      </c>
      <c r="P16">
        <v>3</v>
      </c>
      <c r="Q16">
        <v>3.5</v>
      </c>
      <c r="R16">
        <v>3</v>
      </c>
      <c r="T16">
        <f t="shared" si="0"/>
        <v>96.05</v>
      </c>
      <c r="U16">
        <f t="shared" si="2"/>
        <v>95.572139303482587</v>
      </c>
      <c r="V16">
        <f t="shared" si="3"/>
        <v>5</v>
      </c>
    </row>
    <row r="17" spans="1:22">
      <c r="A17" t="s">
        <v>34</v>
      </c>
      <c r="B17">
        <v>1</v>
      </c>
      <c r="C17">
        <v>1</v>
      </c>
      <c r="D17">
        <v>1</v>
      </c>
      <c r="E17">
        <v>2.75</v>
      </c>
      <c r="F17">
        <v>1</v>
      </c>
      <c r="G17">
        <v>1</v>
      </c>
      <c r="H17">
        <v>7.8</v>
      </c>
      <c r="I17">
        <v>7.5</v>
      </c>
      <c r="J17">
        <v>8</v>
      </c>
      <c r="K17">
        <v>9.15</v>
      </c>
      <c r="L17">
        <v>10</v>
      </c>
      <c r="M17">
        <v>5</v>
      </c>
      <c r="N17">
        <v>21.5</v>
      </c>
      <c r="O17">
        <v>3</v>
      </c>
      <c r="P17">
        <v>3</v>
      </c>
      <c r="Q17">
        <v>3.5</v>
      </c>
      <c r="R17">
        <v>3</v>
      </c>
      <c r="S17">
        <v>2</v>
      </c>
      <c r="T17">
        <f>SUM(B17:S17)</f>
        <v>91.2</v>
      </c>
      <c r="U17">
        <f t="shared" si="2"/>
        <v>90.746268656716424</v>
      </c>
      <c r="V17">
        <f t="shared" si="3"/>
        <v>4</v>
      </c>
    </row>
    <row r="18" spans="1:22">
      <c r="A18" t="s">
        <v>35</v>
      </c>
      <c r="B18" t="s">
        <v>20</v>
      </c>
      <c r="C18" t="s">
        <v>20</v>
      </c>
      <c r="D18" t="s">
        <v>20</v>
      </c>
      <c r="E18" t="s">
        <v>20</v>
      </c>
      <c r="F18" t="s">
        <v>20</v>
      </c>
      <c r="G18" t="s">
        <v>20</v>
      </c>
      <c r="H18">
        <v>9.5</v>
      </c>
      <c r="I18" t="s">
        <v>20</v>
      </c>
      <c r="J18" t="s">
        <v>20</v>
      </c>
      <c r="K18" t="s">
        <v>20</v>
      </c>
      <c r="L18" t="s">
        <v>20</v>
      </c>
      <c r="M18" t="s">
        <v>20</v>
      </c>
      <c r="N18" t="s">
        <v>20</v>
      </c>
      <c r="O18">
        <v>2.67</v>
      </c>
      <c r="P18">
        <v>3</v>
      </c>
      <c r="Q18" t="s">
        <v>20</v>
      </c>
      <c r="R18" t="s">
        <v>20</v>
      </c>
      <c r="T18">
        <f t="shared" si="0"/>
        <v>15.17</v>
      </c>
      <c r="U18">
        <f t="shared" si="2"/>
        <v>15.09452736318408</v>
      </c>
      <c r="V18">
        <f t="shared" si="3"/>
        <v>0</v>
      </c>
    </row>
    <row r="19" spans="1:22">
      <c r="A19" t="s">
        <v>36</v>
      </c>
      <c r="B19">
        <v>1</v>
      </c>
      <c r="C19">
        <v>1</v>
      </c>
      <c r="D19">
        <v>1</v>
      </c>
      <c r="E19">
        <v>3</v>
      </c>
      <c r="F19" t="s">
        <v>20</v>
      </c>
      <c r="G19">
        <v>1</v>
      </c>
      <c r="H19">
        <v>9.6999999999999993</v>
      </c>
      <c r="I19">
        <v>8</v>
      </c>
      <c r="J19">
        <v>8</v>
      </c>
      <c r="K19">
        <v>9.5500000000000007</v>
      </c>
      <c r="L19">
        <v>10</v>
      </c>
      <c r="M19">
        <v>5</v>
      </c>
      <c r="N19">
        <v>13</v>
      </c>
      <c r="O19">
        <v>3</v>
      </c>
      <c r="P19">
        <v>3</v>
      </c>
      <c r="Q19">
        <v>3.5</v>
      </c>
      <c r="R19" t="s">
        <v>20</v>
      </c>
      <c r="T19">
        <f t="shared" si="0"/>
        <v>79.75</v>
      </c>
      <c r="U19">
        <f t="shared" si="2"/>
        <v>79.353233830845767</v>
      </c>
      <c r="V19">
        <f t="shared" si="3"/>
        <v>3</v>
      </c>
    </row>
    <row r="20" spans="1:22">
      <c r="A20" t="s">
        <v>37</v>
      </c>
      <c r="B20" t="s">
        <v>20</v>
      </c>
      <c r="C20" t="s">
        <v>20</v>
      </c>
      <c r="D20" t="s">
        <v>20</v>
      </c>
      <c r="E20">
        <v>2.75</v>
      </c>
      <c r="F20" t="s">
        <v>20</v>
      </c>
      <c r="G20">
        <v>1</v>
      </c>
      <c r="H20">
        <v>9.0500000000000007</v>
      </c>
      <c r="I20">
        <v>6.8</v>
      </c>
      <c r="J20">
        <v>8.6999999999999993</v>
      </c>
      <c r="K20">
        <v>9.6999999999999993</v>
      </c>
      <c r="L20">
        <v>10</v>
      </c>
      <c r="M20">
        <v>5</v>
      </c>
      <c r="N20">
        <v>25</v>
      </c>
      <c r="O20">
        <v>3</v>
      </c>
      <c r="P20">
        <v>3</v>
      </c>
      <c r="Q20">
        <v>3.5</v>
      </c>
      <c r="R20">
        <v>3</v>
      </c>
      <c r="S20">
        <v>2</v>
      </c>
      <c r="T20">
        <f>SUM(B20:S20)</f>
        <v>92.5</v>
      </c>
      <c r="U20">
        <f t="shared" si="2"/>
        <v>92.039800995024876</v>
      </c>
      <c r="V20">
        <f t="shared" si="3"/>
        <v>4</v>
      </c>
    </row>
    <row r="21" spans="1:22">
      <c r="A21" t="s">
        <v>38</v>
      </c>
      <c r="B21">
        <v>1</v>
      </c>
      <c r="C21" t="s">
        <v>20</v>
      </c>
      <c r="D21" t="s">
        <v>20</v>
      </c>
      <c r="E21" t="s">
        <v>20</v>
      </c>
      <c r="F21" t="s">
        <v>20</v>
      </c>
      <c r="G21" t="s">
        <v>20</v>
      </c>
      <c r="H21">
        <v>9.5</v>
      </c>
      <c r="I21" t="s">
        <v>20</v>
      </c>
      <c r="J21" t="s">
        <v>20</v>
      </c>
      <c r="K21" t="s">
        <v>20</v>
      </c>
      <c r="L21" t="s">
        <v>20</v>
      </c>
      <c r="M21">
        <v>5</v>
      </c>
      <c r="N21">
        <v>18.5</v>
      </c>
      <c r="O21">
        <v>3</v>
      </c>
      <c r="P21">
        <v>3</v>
      </c>
      <c r="Q21" t="s">
        <v>20</v>
      </c>
      <c r="R21" t="s">
        <v>20</v>
      </c>
      <c r="T21">
        <f t="shared" si="0"/>
        <v>40</v>
      </c>
      <c r="U21">
        <f t="shared" si="2"/>
        <v>39.800995024875625</v>
      </c>
      <c r="V21">
        <f t="shared" si="3"/>
        <v>0</v>
      </c>
    </row>
    <row r="22" spans="1:22">
      <c r="A22" t="s">
        <v>39</v>
      </c>
      <c r="B22" t="s">
        <v>20</v>
      </c>
      <c r="C22">
        <v>1</v>
      </c>
      <c r="D22">
        <v>1</v>
      </c>
      <c r="E22">
        <v>3</v>
      </c>
      <c r="F22">
        <v>1</v>
      </c>
      <c r="G22">
        <v>1</v>
      </c>
      <c r="H22">
        <v>9.1999999999999993</v>
      </c>
      <c r="I22">
        <v>9.3000000000000007</v>
      </c>
      <c r="J22">
        <v>9.1</v>
      </c>
      <c r="K22">
        <v>9.0500000000000007</v>
      </c>
      <c r="L22">
        <v>10</v>
      </c>
      <c r="M22">
        <v>5</v>
      </c>
      <c r="N22">
        <v>20.25</v>
      </c>
      <c r="O22">
        <v>3</v>
      </c>
      <c r="P22">
        <v>3</v>
      </c>
      <c r="Q22">
        <v>3.5</v>
      </c>
      <c r="R22">
        <v>3</v>
      </c>
      <c r="S22">
        <v>2</v>
      </c>
      <c r="T22">
        <f>SUM(B22:S22)</f>
        <v>93.4</v>
      </c>
      <c r="U22">
        <f t="shared" si="2"/>
        <v>92.93532338308458</v>
      </c>
      <c r="V22">
        <f t="shared" si="3"/>
        <v>5</v>
      </c>
    </row>
    <row r="23" spans="1:22">
      <c r="A23" t="s">
        <v>40</v>
      </c>
      <c r="B23">
        <v>1</v>
      </c>
      <c r="C23">
        <v>1</v>
      </c>
      <c r="D23" t="s">
        <v>20</v>
      </c>
      <c r="E23">
        <v>2.5</v>
      </c>
      <c r="F23">
        <v>1</v>
      </c>
      <c r="G23">
        <v>1</v>
      </c>
      <c r="H23">
        <v>10</v>
      </c>
      <c r="I23">
        <v>9.6999999999999993</v>
      </c>
      <c r="J23">
        <v>8.8000000000000007</v>
      </c>
      <c r="K23">
        <v>8.1999999999999993</v>
      </c>
      <c r="L23">
        <v>7</v>
      </c>
      <c r="M23">
        <v>5</v>
      </c>
      <c r="N23">
        <v>22</v>
      </c>
      <c r="O23">
        <v>3</v>
      </c>
      <c r="P23">
        <v>3</v>
      </c>
      <c r="Q23">
        <v>3.5</v>
      </c>
      <c r="R23">
        <v>3</v>
      </c>
      <c r="S23">
        <v>2</v>
      </c>
      <c r="T23">
        <f>SUM(B23:S23)</f>
        <v>91.7</v>
      </c>
      <c r="U23">
        <f t="shared" si="2"/>
        <v>91.243781094527364</v>
      </c>
      <c r="V23">
        <f t="shared" si="3"/>
        <v>4</v>
      </c>
    </row>
    <row r="24" spans="1:22">
      <c r="A24" t="s">
        <v>41</v>
      </c>
      <c r="B24">
        <v>1</v>
      </c>
      <c r="C24">
        <v>1</v>
      </c>
      <c r="D24">
        <v>1</v>
      </c>
      <c r="E24">
        <v>3</v>
      </c>
      <c r="F24">
        <v>1</v>
      </c>
      <c r="G24">
        <v>1</v>
      </c>
      <c r="H24">
        <v>10</v>
      </c>
      <c r="I24">
        <v>7.9</v>
      </c>
      <c r="J24">
        <v>6.3</v>
      </c>
      <c r="K24">
        <v>7.25</v>
      </c>
      <c r="L24">
        <v>10</v>
      </c>
      <c r="M24">
        <v>4</v>
      </c>
      <c r="N24">
        <v>18.25</v>
      </c>
      <c r="O24">
        <v>3</v>
      </c>
      <c r="P24">
        <v>3</v>
      </c>
      <c r="Q24">
        <v>3.5</v>
      </c>
      <c r="R24">
        <v>3</v>
      </c>
      <c r="S24">
        <v>2</v>
      </c>
      <c r="T24">
        <f>SUM(B24:S24)</f>
        <v>86.199999999999989</v>
      </c>
      <c r="U24">
        <f t="shared" si="2"/>
        <v>85.771144278606954</v>
      </c>
      <c r="V24">
        <f t="shared" si="3"/>
        <v>4</v>
      </c>
    </row>
    <row r="25" spans="1:22">
      <c r="A25" t="s">
        <v>42</v>
      </c>
      <c r="B25">
        <v>1</v>
      </c>
      <c r="C25" t="s">
        <v>20</v>
      </c>
      <c r="D25" t="s">
        <v>20</v>
      </c>
      <c r="E25" t="s">
        <v>20</v>
      </c>
      <c r="F25" t="s">
        <v>20</v>
      </c>
      <c r="G25" t="s">
        <v>20</v>
      </c>
      <c r="H25">
        <v>8.85</v>
      </c>
      <c r="I25" t="s">
        <v>20</v>
      </c>
      <c r="J25" t="s">
        <v>20</v>
      </c>
      <c r="K25" t="s">
        <v>20</v>
      </c>
      <c r="L25" t="s">
        <v>20</v>
      </c>
      <c r="M25" t="s">
        <v>20</v>
      </c>
      <c r="N25" t="s">
        <v>20</v>
      </c>
      <c r="O25">
        <v>3</v>
      </c>
      <c r="P25">
        <v>3</v>
      </c>
      <c r="Q25" t="s">
        <v>20</v>
      </c>
      <c r="R25" t="s">
        <v>20</v>
      </c>
      <c r="T25">
        <f t="shared" si="0"/>
        <v>15.85</v>
      </c>
      <c r="U25">
        <f t="shared" si="2"/>
        <v>15.771144278606966</v>
      </c>
      <c r="V25">
        <f t="shared" si="3"/>
        <v>0</v>
      </c>
    </row>
    <row r="26" spans="1:22">
      <c r="A26" t="s">
        <v>43</v>
      </c>
      <c r="B26">
        <v>1</v>
      </c>
      <c r="C26">
        <v>1</v>
      </c>
      <c r="D26" t="s">
        <v>20</v>
      </c>
      <c r="E26">
        <v>3</v>
      </c>
      <c r="F26">
        <v>1</v>
      </c>
      <c r="G26">
        <v>1</v>
      </c>
      <c r="H26">
        <v>8.9</v>
      </c>
      <c r="I26">
        <v>5.8</v>
      </c>
      <c r="J26" t="s">
        <v>20</v>
      </c>
      <c r="K26">
        <v>7.05</v>
      </c>
      <c r="L26">
        <v>6</v>
      </c>
      <c r="M26">
        <v>5</v>
      </c>
      <c r="N26">
        <v>21.75</v>
      </c>
      <c r="O26">
        <v>2.17</v>
      </c>
      <c r="P26">
        <v>2.5</v>
      </c>
      <c r="Q26" t="s">
        <v>20</v>
      </c>
      <c r="R26" t="s">
        <v>20</v>
      </c>
      <c r="T26">
        <f t="shared" si="0"/>
        <v>66.17</v>
      </c>
      <c r="U26">
        <f t="shared" si="2"/>
        <v>65.840796019900495</v>
      </c>
      <c r="V26">
        <f t="shared" si="3"/>
        <v>2</v>
      </c>
    </row>
    <row r="27" spans="1:22">
      <c r="A27" t="s">
        <v>44</v>
      </c>
      <c r="B27">
        <v>1</v>
      </c>
      <c r="C27" t="s">
        <v>20</v>
      </c>
      <c r="D27">
        <v>1</v>
      </c>
      <c r="E27">
        <v>2.5</v>
      </c>
      <c r="F27">
        <v>1</v>
      </c>
      <c r="G27">
        <v>1</v>
      </c>
      <c r="H27">
        <v>9.6</v>
      </c>
      <c r="I27">
        <v>7.6</v>
      </c>
      <c r="J27">
        <v>6.4</v>
      </c>
      <c r="K27">
        <v>8.9499999999999993</v>
      </c>
      <c r="L27">
        <v>7</v>
      </c>
      <c r="M27">
        <v>5</v>
      </c>
      <c r="N27">
        <v>23.25</v>
      </c>
      <c r="O27">
        <v>3</v>
      </c>
      <c r="P27">
        <v>0</v>
      </c>
      <c r="Q27">
        <v>1.87</v>
      </c>
      <c r="R27">
        <v>3</v>
      </c>
      <c r="T27">
        <f t="shared" si="0"/>
        <v>82.17</v>
      </c>
      <c r="U27">
        <f t="shared" si="2"/>
        <v>81.761194029850742</v>
      </c>
      <c r="V27">
        <f t="shared" si="3"/>
        <v>3</v>
      </c>
    </row>
    <row r="28" spans="1:22">
      <c r="A28" t="s">
        <v>45</v>
      </c>
      <c r="B28">
        <v>1</v>
      </c>
      <c r="C28">
        <v>1</v>
      </c>
      <c r="D28">
        <v>1</v>
      </c>
      <c r="E28">
        <v>2.75</v>
      </c>
      <c r="F28">
        <v>1</v>
      </c>
      <c r="G28">
        <v>1</v>
      </c>
      <c r="H28">
        <v>9.15</v>
      </c>
      <c r="I28">
        <v>9.5</v>
      </c>
      <c r="J28">
        <v>9.1999999999999993</v>
      </c>
      <c r="K28">
        <v>9.25</v>
      </c>
      <c r="L28">
        <v>8</v>
      </c>
      <c r="M28">
        <v>5</v>
      </c>
      <c r="N28">
        <v>22.5</v>
      </c>
      <c r="O28">
        <v>3</v>
      </c>
      <c r="P28">
        <v>2.5</v>
      </c>
      <c r="Q28">
        <v>3.5</v>
      </c>
      <c r="R28">
        <v>3</v>
      </c>
      <c r="S28">
        <v>2</v>
      </c>
      <c r="T28">
        <f>SUM(B28:S28)</f>
        <v>94.35</v>
      </c>
      <c r="U28">
        <f t="shared" si="2"/>
        <v>93.880597014925371</v>
      </c>
      <c r="V28">
        <f t="shared" si="3"/>
        <v>5</v>
      </c>
    </row>
    <row r="29" spans="1:22">
      <c r="A29" t="s">
        <v>46</v>
      </c>
      <c r="B29">
        <v>1</v>
      </c>
      <c r="C29" t="s">
        <v>20</v>
      </c>
      <c r="D29" t="s">
        <v>20</v>
      </c>
      <c r="E29" t="s">
        <v>20</v>
      </c>
      <c r="F29" t="s">
        <v>20</v>
      </c>
      <c r="G29" t="s">
        <v>20</v>
      </c>
      <c r="H29">
        <v>9.8000000000000007</v>
      </c>
      <c r="I29" t="s">
        <v>20</v>
      </c>
      <c r="J29" t="s">
        <v>20</v>
      </c>
      <c r="K29" t="s">
        <v>20</v>
      </c>
      <c r="L29" t="s">
        <v>20</v>
      </c>
      <c r="M29" t="s">
        <v>20</v>
      </c>
      <c r="N29" t="s">
        <v>20</v>
      </c>
      <c r="O29">
        <v>3</v>
      </c>
      <c r="P29" t="s">
        <v>20</v>
      </c>
      <c r="Q29" t="s">
        <v>20</v>
      </c>
      <c r="R29" t="s">
        <v>20</v>
      </c>
      <c r="T29">
        <f t="shared" si="0"/>
        <v>13.8</v>
      </c>
      <c r="U29">
        <f t="shared" si="2"/>
        <v>13.73134328358209</v>
      </c>
      <c r="V29">
        <f t="shared" si="3"/>
        <v>0</v>
      </c>
    </row>
    <row r="30" spans="1:22">
      <c r="A30" t="s">
        <v>47</v>
      </c>
      <c r="B30" t="s">
        <v>20</v>
      </c>
      <c r="C30" t="s">
        <v>20</v>
      </c>
      <c r="D30" t="s">
        <v>20</v>
      </c>
      <c r="E30">
        <v>2.5</v>
      </c>
      <c r="F30" t="s">
        <v>20</v>
      </c>
      <c r="G30" t="s">
        <v>20</v>
      </c>
      <c r="H30">
        <v>9.9</v>
      </c>
      <c r="I30">
        <v>8.4</v>
      </c>
      <c r="J30" t="s">
        <v>20</v>
      </c>
      <c r="K30" t="s">
        <v>20</v>
      </c>
      <c r="L30" t="s">
        <v>20</v>
      </c>
      <c r="M30">
        <v>5</v>
      </c>
      <c r="N30">
        <v>18.25</v>
      </c>
      <c r="O30">
        <v>3</v>
      </c>
      <c r="P30">
        <v>3</v>
      </c>
      <c r="Q30" t="s">
        <v>20</v>
      </c>
      <c r="R30">
        <v>2</v>
      </c>
      <c r="T30">
        <f t="shared" si="0"/>
        <v>52.05</v>
      </c>
      <c r="U30">
        <f t="shared" si="2"/>
        <v>51.791044776119399</v>
      </c>
      <c r="V30">
        <f t="shared" si="3"/>
        <v>1</v>
      </c>
    </row>
    <row r="31" spans="1:22">
      <c r="A31" t="s">
        <v>48</v>
      </c>
      <c r="B31">
        <v>1</v>
      </c>
      <c r="C31">
        <v>1</v>
      </c>
      <c r="D31">
        <v>1</v>
      </c>
      <c r="E31">
        <v>3</v>
      </c>
      <c r="F31">
        <v>1</v>
      </c>
      <c r="G31">
        <v>1</v>
      </c>
      <c r="H31">
        <v>9.1999999999999993</v>
      </c>
      <c r="I31">
        <v>9.6</v>
      </c>
      <c r="J31">
        <v>9.8000000000000007</v>
      </c>
      <c r="K31">
        <v>9.6</v>
      </c>
      <c r="L31">
        <v>10</v>
      </c>
      <c r="M31">
        <v>5</v>
      </c>
      <c r="N31">
        <v>21.75</v>
      </c>
      <c r="O31">
        <v>2</v>
      </c>
      <c r="P31">
        <v>2</v>
      </c>
      <c r="Q31" t="s">
        <v>20</v>
      </c>
      <c r="R31" t="s">
        <v>20</v>
      </c>
      <c r="T31">
        <f t="shared" si="0"/>
        <v>86.949999999999989</v>
      </c>
      <c r="U31">
        <f t="shared" si="2"/>
        <v>86.517412935323364</v>
      </c>
      <c r="V31">
        <f t="shared" si="3"/>
        <v>4</v>
      </c>
    </row>
    <row r="32" spans="1:22">
      <c r="A32" t="s">
        <v>49</v>
      </c>
      <c r="B32">
        <v>1</v>
      </c>
      <c r="C32">
        <v>1</v>
      </c>
      <c r="D32">
        <v>1</v>
      </c>
      <c r="E32">
        <v>2.75</v>
      </c>
      <c r="F32">
        <v>1</v>
      </c>
      <c r="G32">
        <v>1</v>
      </c>
      <c r="H32">
        <v>9.65</v>
      </c>
      <c r="I32">
        <v>9.8000000000000007</v>
      </c>
      <c r="J32">
        <v>9.6</v>
      </c>
      <c r="K32">
        <v>9.8000000000000007</v>
      </c>
      <c r="L32">
        <v>10</v>
      </c>
      <c r="M32">
        <v>5</v>
      </c>
      <c r="N32">
        <v>22.25</v>
      </c>
      <c r="O32">
        <v>3</v>
      </c>
      <c r="P32">
        <v>3</v>
      </c>
      <c r="Q32">
        <v>3.5</v>
      </c>
      <c r="R32">
        <v>3</v>
      </c>
      <c r="T32">
        <f t="shared" si="0"/>
        <v>96.35</v>
      </c>
      <c r="U32">
        <f t="shared" si="2"/>
        <v>95.870646766169145</v>
      </c>
      <c r="V32">
        <f t="shared" si="3"/>
        <v>5</v>
      </c>
    </row>
    <row r="33" spans="1:22">
      <c r="A33" t="s">
        <v>50</v>
      </c>
      <c r="B33" t="s">
        <v>20</v>
      </c>
      <c r="C33" t="s">
        <v>20</v>
      </c>
      <c r="D33" t="s">
        <v>20</v>
      </c>
      <c r="E33" t="s">
        <v>20</v>
      </c>
      <c r="F33" t="s">
        <v>20</v>
      </c>
      <c r="G33" t="s">
        <v>20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 t="s">
        <v>20</v>
      </c>
      <c r="N33" t="s">
        <v>20</v>
      </c>
      <c r="O33" t="s">
        <v>20</v>
      </c>
      <c r="P33" t="s">
        <v>20</v>
      </c>
      <c r="Q33" t="s">
        <v>20</v>
      </c>
      <c r="R33" t="s">
        <v>20</v>
      </c>
      <c r="T33">
        <f t="shared" si="0"/>
        <v>0</v>
      </c>
      <c r="U33">
        <f t="shared" si="2"/>
        <v>0</v>
      </c>
      <c r="V33">
        <f t="shared" si="3"/>
        <v>0</v>
      </c>
    </row>
    <row r="34" spans="1:22">
      <c r="A34" t="s">
        <v>51</v>
      </c>
      <c r="B34">
        <v>1</v>
      </c>
      <c r="C34">
        <v>1</v>
      </c>
      <c r="D34">
        <v>1</v>
      </c>
      <c r="E34">
        <v>2.75</v>
      </c>
      <c r="F34" t="s">
        <v>20</v>
      </c>
      <c r="G34" t="s">
        <v>20</v>
      </c>
      <c r="H34">
        <v>5.2</v>
      </c>
      <c r="I34">
        <v>3.5</v>
      </c>
      <c r="J34">
        <v>8.6999999999999993</v>
      </c>
      <c r="K34">
        <v>7.25</v>
      </c>
      <c r="L34">
        <v>10</v>
      </c>
      <c r="M34">
        <v>5</v>
      </c>
      <c r="N34">
        <v>18.25</v>
      </c>
      <c r="O34">
        <v>2.67</v>
      </c>
      <c r="P34">
        <v>2</v>
      </c>
      <c r="Q34">
        <v>3.5</v>
      </c>
      <c r="R34">
        <v>3</v>
      </c>
      <c r="T34">
        <f t="shared" si="0"/>
        <v>74.819999999999993</v>
      </c>
      <c r="U34">
        <f t="shared" si="2"/>
        <v>74.447761194029852</v>
      </c>
      <c r="V34">
        <f t="shared" si="3"/>
        <v>2</v>
      </c>
    </row>
    <row r="35" spans="1:22">
      <c r="A35" t="s">
        <v>52</v>
      </c>
      <c r="B35">
        <v>1</v>
      </c>
      <c r="C35">
        <v>1</v>
      </c>
      <c r="D35">
        <v>1</v>
      </c>
      <c r="E35">
        <v>2.75</v>
      </c>
      <c r="F35">
        <v>1</v>
      </c>
      <c r="G35" t="s">
        <v>20</v>
      </c>
      <c r="H35">
        <v>9.4</v>
      </c>
      <c r="I35">
        <v>8.3000000000000007</v>
      </c>
      <c r="J35">
        <v>8.9</v>
      </c>
      <c r="K35">
        <v>9.5</v>
      </c>
      <c r="L35">
        <v>10</v>
      </c>
      <c r="M35">
        <v>5</v>
      </c>
      <c r="N35">
        <v>25</v>
      </c>
      <c r="O35">
        <v>3</v>
      </c>
      <c r="P35">
        <v>3</v>
      </c>
      <c r="Q35">
        <v>3.5</v>
      </c>
      <c r="R35">
        <v>3</v>
      </c>
      <c r="T35">
        <f t="shared" si="0"/>
        <v>95.35</v>
      </c>
      <c r="U35">
        <f t="shared" si="2"/>
        <v>94.875621890547251</v>
      </c>
      <c r="V35">
        <f t="shared" si="3"/>
        <v>5</v>
      </c>
    </row>
    <row r="36" spans="1:22">
      <c r="A36" t="s">
        <v>53</v>
      </c>
      <c r="B36">
        <v>1</v>
      </c>
      <c r="C36">
        <v>1</v>
      </c>
      <c r="D36">
        <v>1</v>
      </c>
      <c r="E36">
        <v>2.5</v>
      </c>
      <c r="F36">
        <v>1</v>
      </c>
      <c r="G36">
        <v>1</v>
      </c>
      <c r="H36">
        <v>8.8000000000000007</v>
      </c>
      <c r="I36">
        <v>7.2</v>
      </c>
      <c r="J36">
        <v>5.4</v>
      </c>
      <c r="K36">
        <v>5.25</v>
      </c>
      <c r="L36">
        <v>5.5</v>
      </c>
      <c r="M36">
        <v>5</v>
      </c>
      <c r="N36">
        <v>18.25</v>
      </c>
      <c r="O36">
        <v>3</v>
      </c>
      <c r="P36">
        <v>3</v>
      </c>
      <c r="Q36">
        <v>2.8</v>
      </c>
      <c r="R36">
        <v>3</v>
      </c>
      <c r="T36">
        <f t="shared" si="0"/>
        <v>74.7</v>
      </c>
      <c r="U36">
        <f t="shared" si="2"/>
        <v>74.328358208955223</v>
      </c>
      <c r="V36">
        <f t="shared" si="3"/>
        <v>2</v>
      </c>
    </row>
    <row r="37" spans="1:22">
      <c r="A37" t="s">
        <v>54</v>
      </c>
      <c r="B37" t="s">
        <v>20</v>
      </c>
      <c r="C37" t="s">
        <v>20</v>
      </c>
      <c r="D37">
        <v>1</v>
      </c>
      <c r="E37">
        <v>2.75</v>
      </c>
      <c r="F37">
        <v>1</v>
      </c>
      <c r="G37">
        <v>1</v>
      </c>
      <c r="H37">
        <v>9.6</v>
      </c>
      <c r="I37">
        <v>9.1</v>
      </c>
      <c r="J37">
        <v>8</v>
      </c>
      <c r="K37">
        <v>9.75</v>
      </c>
      <c r="L37">
        <v>8</v>
      </c>
      <c r="M37">
        <v>5</v>
      </c>
      <c r="N37">
        <v>23.25</v>
      </c>
      <c r="O37">
        <v>2.67</v>
      </c>
      <c r="P37" t="s">
        <v>20</v>
      </c>
      <c r="Q37">
        <v>3.27</v>
      </c>
      <c r="R37">
        <v>3</v>
      </c>
      <c r="T37">
        <f t="shared" si="0"/>
        <v>87.39</v>
      </c>
      <c r="U37">
        <f t="shared" si="2"/>
        <v>86.955223880597003</v>
      </c>
      <c r="V37">
        <f t="shared" si="3"/>
        <v>4</v>
      </c>
    </row>
    <row r="38" spans="1:22">
      <c r="A38" t="s">
        <v>55</v>
      </c>
      <c r="B38">
        <v>1</v>
      </c>
      <c r="C38">
        <v>1</v>
      </c>
      <c r="D38">
        <v>1</v>
      </c>
      <c r="E38">
        <v>3</v>
      </c>
      <c r="F38" t="s">
        <v>20</v>
      </c>
      <c r="G38" t="s">
        <v>20</v>
      </c>
      <c r="H38">
        <v>9.6999999999999993</v>
      </c>
      <c r="I38">
        <v>10</v>
      </c>
      <c r="J38">
        <v>9.6</v>
      </c>
      <c r="K38">
        <v>9.65</v>
      </c>
      <c r="L38">
        <v>10</v>
      </c>
      <c r="M38">
        <v>5</v>
      </c>
      <c r="N38">
        <v>22.25</v>
      </c>
      <c r="O38">
        <v>3</v>
      </c>
      <c r="P38">
        <v>3</v>
      </c>
      <c r="Q38">
        <v>3.5</v>
      </c>
      <c r="R38">
        <v>3</v>
      </c>
      <c r="T38">
        <f t="shared" si="0"/>
        <v>94.699999999999989</v>
      </c>
      <c r="U38">
        <f t="shared" si="2"/>
        <v>94.228855721393018</v>
      </c>
      <c r="V38">
        <f t="shared" si="3"/>
        <v>5</v>
      </c>
    </row>
    <row r="39" spans="1:22">
      <c r="A39" t="s">
        <v>56</v>
      </c>
      <c r="B39">
        <v>1</v>
      </c>
      <c r="C39">
        <v>1</v>
      </c>
      <c r="D39">
        <v>1</v>
      </c>
      <c r="E39">
        <v>3</v>
      </c>
      <c r="F39">
        <v>1</v>
      </c>
      <c r="G39">
        <v>1</v>
      </c>
      <c r="H39">
        <v>9.3000000000000007</v>
      </c>
      <c r="I39">
        <v>9.5</v>
      </c>
      <c r="J39">
        <v>8.6</v>
      </c>
      <c r="K39">
        <v>10</v>
      </c>
      <c r="L39">
        <v>8</v>
      </c>
      <c r="M39">
        <v>5</v>
      </c>
      <c r="N39">
        <v>22.5</v>
      </c>
      <c r="O39">
        <v>3</v>
      </c>
      <c r="P39">
        <v>3</v>
      </c>
      <c r="Q39">
        <v>3.5</v>
      </c>
      <c r="R39">
        <v>3</v>
      </c>
      <c r="S39">
        <v>2</v>
      </c>
      <c r="T39">
        <f>SUM(B39:S39)</f>
        <v>95.4</v>
      </c>
      <c r="U39">
        <f t="shared" si="2"/>
        <v>94.925373134328368</v>
      </c>
      <c r="V39">
        <f t="shared" si="3"/>
        <v>5</v>
      </c>
    </row>
    <row r="40" spans="1:22">
      <c r="A40" t="s">
        <v>57</v>
      </c>
      <c r="B40">
        <v>1</v>
      </c>
      <c r="C40">
        <v>1</v>
      </c>
      <c r="D40">
        <v>1</v>
      </c>
      <c r="E40">
        <v>3</v>
      </c>
      <c r="F40">
        <v>1</v>
      </c>
      <c r="G40">
        <v>1</v>
      </c>
      <c r="H40">
        <v>9.9</v>
      </c>
      <c r="I40">
        <v>9.5</v>
      </c>
      <c r="J40">
        <v>9.4</v>
      </c>
      <c r="K40">
        <v>9.6999999999999993</v>
      </c>
      <c r="L40">
        <v>10</v>
      </c>
      <c r="M40">
        <v>5</v>
      </c>
      <c r="N40">
        <v>22.5</v>
      </c>
      <c r="O40">
        <v>3</v>
      </c>
      <c r="P40">
        <v>3</v>
      </c>
      <c r="Q40">
        <v>3.5</v>
      </c>
      <c r="R40">
        <v>3</v>
      </c>
      <c r="T40">
        <f t="shared" si="0"/>
        <v>96.5</v>
      </c>
      <c r="U40">
        <f t="shared" si="2"/>
        <v>96.019900497512438</v>
      </c>
      <c r="V40">
        <f t="shared" si="3"/>
        <v>5</v>
      </c>
    </row>
    <row r="41" spans="1:22">
      <c r="A41" t="s">
        <v>58</v>
      </c>
      <c r="B41">
        <v>1</v>
      </c>
      <c r="C41">
        <v>1</v>
      </c>
      <c r="D41" t="s">
        <v>20</v>
      </c>
      <c r="E41">
        <v>3</v>
      </c>
      <c r="F41" t="s">
        <v>20</v>
      </c>
      <c r="G41">
        <v>1</v>
      </c>
      <c r="H41">
        <v>9.6999999999999993</v>
      </c>
      <c r="I41">
        <v>9.5</v>
      </c>
      <c r="J41">
        <v>9.5</v>
      </c>
      <c r="K41">
        <v>9.5</v>
      </c>
      <c r="L41">
        <v>10</v>
      </c>
      <c r="M41">
        <v>5</v>
      </c>
      <c r="N41">
        <v>21.75</v>
      </c>
      <c r="O41">
        <v>3</v>
      </c>
      <c r="P41">
        <v>3</v>
      </c>
      <c r="Q41">
        <v>3.5</v>
      </c>
      <c r="R41">
        <v>3</v>
      </c>
      <c r="S41">
        <v>2</v>
      </c>
      <c r="T41">
        <f>SUM(B41:S41)</f>
        <v>95.45</v>
      </c>
      <c r="U41">
        <f t="shared" si="2"/>
        <v>94.975124378109456</v>
      </c>
      <c r="V41">
        <f t="shared" si="3"/>
        <v>5</v>
      </c>
    </row>
    <row r="42" spans="1:22">
      <c r="A42" t="s">
        <v>59</v>
      </c>
      <c r="B42" t="s">
        <v>20</v>
      </c>
      <c r="C42" t="s">
        <v>20</v>
      </c>
      <c r="D42" t="s">
        <v>20</v>
      </c>
      <c r="E42" t="s">
        <v>20</v>
      </c>
      <c r="F42" t="s">
        <v>20</v>
      </c>
      <c r="G42" t="s">
        <v>20</v>
      </c>
      <c r="H42" t="s">
        <v>20</v>
      </c>
      <c r="I42" t="s">
        <v>20</v>
      </c>
      <c r="J42" t="s">
        <v>20</v>
      </c>
      <c r="K42" t="s">
        <v>20</v>
      </c>
      <c r="L42" t="s">
        <v>20</v>
      </c>
      <c r="M42" t="s">
        <v>20</v>
      </c>
      <c r="N42" t="s">
        <v>20</v>
      </c>
      <c r="O42" t="s">
        <v>20</v>
      </c>
      <c r="P42" t="s">
        <v>20</v>
      </c>
      <c r="Q42" t="s">
        <v>20</v>
      </c>
      <c r="R42" t="s">
        <v>20</v>
      </c>
      <c r="T42">
        <f t="shared" si="0"/>
        <v>0</v>
      </c>
      <c r="U42">
        <f t="shared" si="2"/>
        <v>0</v>
      </c>
      <c r="V42">
        <f t="shared" si="3"/>
        <v>0</v>
      </c>
    </row>
    <row r="43" spans="1:22">
      <c r="A43" t="s">
        <v>60</v>
      </c>
      <c r="B43">
        <v>1</v>
      </c>
      <c r="C43">
        <v>1</v>
      </c>
      <c r="D43">
        <v>1</v>
      </c>
      <c r="E43">
        <v>3</v>
      </c>
      <c r="F43">
        <v>1</v>
      </c>
      <c r="G43">
        <v>1</v>
      </c>
      <c r="H43">
        <v>9.6</v>
      </c>
      <c r="I43">
        <v>9.4</v>
      </c>
      <c r="J43">
        <v>8.6999999999999993</v>
      </c>
      <c r="K43">
        <v>8.8000000000000007</v>
      </c>
      <c r="L43">
        <v>10</v>
      </c>
      <c r="M43">
        <v>5</v>
      </c>
      <c r="N43">
        <v>20.25</v>
      </c>
      <c r="O43">
        <v>3</v>
      </c>
      <c r="P43">
        <v>3</v>
      </c>
      <c r="Q43">
        <v>3.5</v>
      </c>
      <c r="R43">
        <v>3</v>
      </c>
      <c r="T43">
        <f t="shared" si="0"/>
        <v>92.25</v>
      </c>
      <c r="U43">
        <f t="shared" si="2"/>
        <v>91.791044776119406</v>
      </c>
      <c r="V43">
        <f t="shared" si="3"/>
        <v>4</v>
      </c>
    </row>
    <row r="44" spans="1:22">
      <c r="A44" t="s">
        <v>61</v>
      </c>
      <c r="B44" t="s">
        <v>20</v>
      </c>
      <c r="C44">
        <v>1</v>
      </c>
      <c r="D44">
        <v>1</v>
      </c>
      <c r="E44">
        <v>3</v>
      </c>
      <c r="F44" t="s">
        <v>20</v>
      </c>
      <c r="G44">
        <v>1</v>
      </c>
      <c r="H44">
        <v>9.5</v>
      </c>
      <c r="I44">
        <v>9.4</v>
      </c>
      <c r="J44">
        <v>9.6</v>
      </c>
      <c r="K44">
        <v>8.6</v>
      </c>
      <c r="L44">
        <v>10</v>
      </c>
      <c r="M44">
        <v>5</v>
      </c>
      <c r="N44">
        <v>18.25</v>
      </c>
      <c r="O44">
        <v>3</v>
      </c>
      <c r="P44">
        <v>3</v>
      </c>
      <c r="Q44">
        <v>3.27</v>
      </c>
      <c r="R44">
        <v>3</v>
      </c>
      <c r="S44">
        <v>2</v>
      </c>
      <c r="T44">
        <f>SUM(B44:S44)</f>
        <v>90.61999999999999</v>
      </c>
      <c r="U44">
        <f t="shared" si="2"/>
        <v>90.169154228855703</v>
      </c>
      <c r="V44">
        <f t="shared" si="3"/>
        <v>4</v>
      </c>
    </row>
    <row r="45" spans="1:22">
      <c r="A45" t="s">
        <v>62</v>
      </c>
      <c r="B45" t="s">
        <v>20</v>
      </c>
      <c r="C45" t="s">
        <v>20</v>
      </c>
      <c r="D45" t="s">
        <v>20</v>
      </c>
      <c r="E45" t="s">
        <v>20</v>
      </c>
      <c r="F45" t="s">
        <v>20</v>
      </c>
      <c r="G45" t="s">
        <v>20</v>
      </c>
      <c r="H45" t="s">
        <v>20</v>
      </c>
      <c r="I45" t="s">
        <v>20</v>
      </c>
      <c r="J45" t="s">
        <v>20</v>
      </c>
      <c r="K45" t="s">
        <v>20</v>
      </c>
      <c r="L45" t="s">
        <v>20</v>
      </c>
      <c r="M45" t="s">
        <v>20</v>
      </c>
      <c r="N45" t="s">
        <v>20</v>
      </c>
      <c r="O45">
        <v>2</v>
      </c>
      <c r="P45" t="s">
        <v>20</v>
      </c>
      <c r="Q45" t="s">
        <v>20</v>
      </c>
      <c r="R45" t="s">
        <v>20</v>
      </c>
      <c r="T45">
        <f t="shared" si="0"/>
        <v>2</v>
      </c>
      <c r="U45">
        <f t="shared" si="2"/>
        <v>1.9900497512437811</v>
      </c>
      <c r="V45">
        <f t="shared" si="3"/>
        <v>0</v>
      </c>
    </row>
    <row r="46" spans="1:22">
      <c r="A46" t="s">
        <v>63</v>
      </c>
      <c r="B46">
        <v>1</v>
      </c>
      <c r="C46">
        <v>1</v>
      </c>
      <c r="D46">
        <v>1</v>
      </c>
      <c r="E46">
        <v>3</v>
      </c>
      <c r="F46">
        <v>1</v>
      </c>
      <c r="G46">
        <v>1</v>
      </c>
      <c r="H46">
        <v>9.5</v>
      </c>
      <c r="I46">
        <v>7.8</v>
      </c>
      <c r="J46">
        <v>8.9</v>
      </c>
      <c r="K46">
        <v>10</v>
      </c>
      <c r="L46">
        <v>10</v>
      </c>
      <c r="M46">
        <v>5</v>
      </c>
      <c r="N46">
        <v>21.5</v>
      </c>
      <c r="O46">
        <v>3</v>
      </c>
      <c r="P46">
        <v>3</v>
      </c>
      <c r="Q46">
        <v>3.5</v>
      </c>
      <c r="R46">
        <v>3</v>
      </c>
      <c r="S46">
        <v>2</v>
      </c>
      <c r="T46">
        <f>SUM(B46:S46)</f>
        <v>95.2</v>
      </c>
      <c r="U46">
        <f t="shared" si="2"/>
        <v>94.726368159203972</v>
      </c>
      <c r="V46">
        <f t="shared" si="3"/>
        <v>5</v>
      </c>
    </row>
    <row r="47" spans="1:22">
      <c r="A47" t="s">
        <v>64</v>
      </c>
      <c r="B47">
        <v>1</v>
      </c>
      <c r="C47">
        <v>1</v>
      </c>
      <c r="D47">
        <v>1</v>
      </c>
      <c r="E47">
        <v>3</v>
      </c>
      <c r="F47">
        <v>1</v>
      </c>
      <c r="G47" t="s">
        <v>20</v>
      </c>
      <c r="H47">
        <v>9.5</v>
      </c>
      <c r="I47">
        <v>9.6</v>
      </c>
      <c r="J47">
        <v>9.6999999999999993</v>
      </c>
      <c r="K47">
        <v>9.85</v>
      </c>
      <c r="L47">
        <v>10</v>
      </c>
      <c r="M47">
        <v>5</v>
      </c>
      <c r="N47">
        <v>25</v>
      </c>
      <c r="O47">
        <v>3</v>
      </c>
      <c r="P47">
        <v>3</v>
      </c>
      <c r="Q47">
        <v>3.5</v>
      </c>
      <c r="R47">
        <v>3</v>
      </c>
      <c r="T47">
        <f t="shared" si="0"/>
        <v>98.15</v>
      </c>
      <c r="U47">
        <f t="shared" si="2"/>
        <v>97.661691542288565</v>
      </c>
      <c r="V47">
        <f t="shared" si="3"/>
        <v>5</v>
      </c>
    </row>
    <row r="48" spans="1:22">
      <c r="A48" t="s">
        <v>65</v>
      </c>
      <c r="B48">
        <v>1</v>
      </c>
      <c r="C48">
        <v>1</v>
      </c>
      <c r="D48">
        <v>1</v>
      </c>
      <c r="E48">
        <v>3</v>
      </c>
      <c r="F48" t="s">
        <v>20</v>
      </c>
      <c r="G48">
        <v>1</v>
      </c>
      <c r="H48">
        <v>9.1</v>
      </c>
      <c r="I48">
        <v>9.5</v>
      </c>
      <c r="J48">
        <v>9.6999999999999993</v>
      </c>
      <c r="K48">
        <v>9.6999999999999993</v>
      </c>
      <c r="L48">
        <v>10</v>
      </c>
      <c r="M48">
        <v>5</v>
      </c>
      <c r="N48">
        <v>22.5</v>
      </c>
      <c r="O48">
        <v>3</v>
      </c>
      <c r="P48">
        <v>3</v>
      </c>
      <c r="Q48">
        <v>3.5</v>
      </c>
      <c r="R48">
        <v>3</v>
      </c>
      <c r="T48">
        <f t="shared" si="0"/>
        <v>95</v>
      </c>
      <c r="U48">
        <f t="shared" si="2"/>
        <v>94.527363184079604</v>
      </c>
      <c r="V48">
        <f t="shared" si="3"/>
        <v>5</v>
      </c>
    </row>
    <row r="49" spans="1:22">
      <c r="A49" t="s">
        <v>66</v>
      </c>
      <c r="B49" t="s">
        <v>20</v>
      </c>
      <c r="C49">
        <v>1</v>
      </c>
      <c r="D49" t="s">
        <v>20</v>
      </c>
      <c r="E49">
        <v>2.5</v>
      </c>
      <c r="F49">
        <v>1</v>
      </c>
      <c r="G49" t="s">
        <v>20</v>
      </c>
      <c r="H49">
        <v>6.8</v>
      </c>
      <c r="I49">
        <v>6.6</v>
      </c>
      <c r="J49">
        <v>8</v>
      </c>
      <c r="K49">
        <v>8.4499999999999993</v>
      </c>
      <c r="L49">
        <v>7.5</v>
      </c>
      <c r="M49">
        <v>5</v>
      </c>
      <c r="N49">
        <v>21.5</v>
      </c>
      <c r="O49">
        <v>2.5</v>
      </c>
      <c r="P49">
        <v>2.5</v>
      </c>
      <c r="Q49">
        <v>3.03</v>
      </c>
      <c r="R49" t="s">
        <v>20</v>
      </c>
      <c r="S49">
        <v>2</v>
      </c>
      <c r="T49">
        <f t="shared" ref="T49:T54" si="4">SUM(B49:S49)</f>
        <v>78.38</v>
      </c>
      <c r="U49">
        <f t="shared" si="2"/>
        <v>77.990049751243774</v>
      </c>
      <c r="V49">
        <f t="shared" si="3"/>
        <v>3</v>
      </c>
    </row>
    <row r="50" spans="1:22">
      <c r="A50" t="s">
        <v>67</v>
      </c>
      <c r="B50">
        <v>1</v>
      </c>
      <c r="C50">
        <v>1</v>
      </c>
      <c r="D50">
        <v>1</v>
      </c>
      <c r="E50">
        <v>3</v>
      </c>
      <c r="F50">
        <v>1</v>
      </c>
      <c r="G50">
        <v>1</v>
      </c>
      <c r="H50">
        <v>8.5</v>
      </c>
      <c r="I50">
        <v>8.5</v>
      </c>
      <c r="J50">
        <v>9</v>
      </c>
      <c r="K50">
        <v>9.1999999999999993</v>
      </c>
      <c r="L50">
        <v>10</v>
      </c>
      <c r="M50">
        <v>4</v>
      </c>
      <c r="N50">
        <v>18.25</v>
      </c>
      <c r="O50">
        <v>3</v>
      </c>
      <c r="P50">
        <v>3</v>
      </c>
      <c r="Q50">
        <v>3.5</v>
      </c>
      <c r="R50">
        <v>3</v>
      </c>
      <c r="S50">
        <v>2</v>
      </c>
      <c r="T50">
        <f t="shared" si="4"/>
        <v>89.95</v>
      </c>
      <c r="U50">
        <f t="shared" si="2"/>
        <v>89.50248756218906</v>
      </c>
      <c r="V50">
        <f t="shared" si="3"/>
        <v>4</v>
      </c>
    </row>
    <row r="51" spans="1:22">
      <c r="A51" t="s">
        <v>68</v>
      </c>
      <c r="B51">
        <v>1</v>
      </c>
      <c r="C51" t="s">
        <v>20</v>
      </c>
      <c r="D51">
        <v>1</v>
      </c>
      <c r="E51">
        <v>2.75</v>
      </c>
      <c r="F51">
        <v>1</v>
      </c>
      <c r="G51">
        <v>1</v>
      </c>
      <c r="H51">
        <v>9.9</v>
      </c>
      <c r="I51">
        <v>6</v>
      </c>
      <c r="J51">
        <v>7.4</v>
      </c>
      <c r="K51">
        <v>9.1</v>
      </c>
      <c r="L51">
        <v>10</v>
      </c>
      <c r="M51">
        <v>5</v>
      </c>
      <c r="N51">
        <v>21.75</v>
      </c>
      <c r="O51">
        <v>3</v>
      </c>
      <c r="P51">
        <v>3</v>
      </c>
      <c r="Q51">
        <v>3.5</v>
      </c>
      <c r="R51">
        <v>3</v>
      </c>
      <c r="S51">
        <v>2</v>
      </c>
      <c r="T51">
        <f t="shared" si="4"/>
        <v>90.4</v>
      </c>
      <c r="U51">
        <f t="shared" si="2"/>
        <v>89.950248756218912</v>
      </c>
      <c r="V51">
        <f t="shared" si="3"/>
        <v>4</v>
      </c>
    </row>
    <row r="52" spans="1:22">
      <c r="A52" t="s">
        <v>69</v>
      </c>
      <c r="B52">
        <v>1</v>
      </c>
      <c r="C52">
        <v>1</v>
      </c>
      <c r="D52">
        <v>1</v>
      </c>
      <c r="E52">
        <v>3</v>
      </c>
      <c r="F52" t="s">
        <v>20</v>
      </c>
      <c r="G52">
        <v>1</v>
      </c>
      <c r="H52">
        <v>10</v>
      </c>
      <c r="I52">
        <v>6.9</v>
      </c>
      <c r="J52">
        <v>8.9</v>
      </c>
      <c r="K52">
        <v>9.8000000000000007</v>
      </c>
      <c r="L52">
        <v>10</v>
      </c>
      <c r="M52">
        <v>5</v>
      </c>
      <c r="N52">
        <v>13</v>
      </c>
      <c r="O52">
        <v>3</v>
      </c>
      <c r="P52">
        <v>3</v>
      </c>
      <c r="Q52">
        <v>3.5</v>
      </c>
      <c r="R52" t="s">
        <v>20</v>
      </c>
      <c r="S52">
        <v>2</v>
      </c>
      <c r="T52">
        <f t="shared" si="4"/>
        <v>82.1</v>
      </c>
      <c r="U52">
        <f t="shared" si="2"/>
        <v>81.691542288557201</v>
      </c>
      <c r="V52">
        <f t="shared" si="3"/>
        <v>3</v>
      </c>
    </row>
    <row r="53" spans="1:22">
      <c r="A53" t="s">
        <v>70</v>
      </c>
      <c r="B53">
        <v>1</v>
      </c>
      <c r="C53">
        <v>1</v>
      </c>
      <c r="D53">
        <v>1</v>
      </c>
      <c r="E53">
        <v>3</v>
      </c>
      <c r="F53">
        <v>1</v>
      </c>
      <c r="G53">
        <v>1</v>
      </c>
      <c r="H53">
        <v>9.5</v>
      </c>
      <c r="I53">
        <v>9.1999999999999993</v>
      </c>
      <c r="J53">
        <v>8.9</v>
      </c>
      <c r="K53">
        <v>8.8000000000000007</v>
      </c>
      <c r="L53">
        <v>6</v>
      </c>
      <c r="M53">
        <v>5</v>
      </c>
      <c r="N53">
        <v>20.25</v>
      </c>
      <c r="O53">
        <v>3</v>
      </c>
      <c r="P53" t="s">
        <v>20</v>
      </c>
      <c r="Q53">
        <v>3.5</v>
      </c>
      <c r="R53">
        <v>3</v>
      </c>
      <c r="S53">
        <v>2</v>
      </c>
      <c r="T53">
        <f t="shared" si="4"/>
        <v>87.15</v>
      </c>
      <c r="U53">
        <f t="shared" si="2"/>
        <v>86.71641791044776</v>
      </c>
      <c r="V53">
        <f t="shared" si="3"/>
        <v>4</v>
      </c>
    </row>
    <row r="54" spans="1:22">
      <c r="A54" t="s">
        <v>71</v>
      </c>
      <c r="B54">
        <v>1</v>
      </c>
      <c r="C54">
        <v>1</v>
      </c>
      <c r="D54">
        <v>1</v>
      </c>
      <c r="E54">
        <v>3</v>
      </c>
      <c r="F54">
        <v>1</v>
      </c>
      <c r="G54">
        <v>1</v>
      </c>
      <c r="H54">
        <v>9.8000000000000007</v>
      </c>
      <c r="I54">
        <v>9.6</v>
      </c>
      <c r="J54">
        <v>8.8000000000000007</v>
      </c>
      <c r="K54">
        <v>9.6999999999999993</v>
      </c>
      <c r="L54">
        <v>10</v>
      </c>
      <c r="M54">
        <v>5</v>
      </c>
      <c r="N54">
        <v>21.75</v>
      </c>
      <c r="O54">
        <v>3</v>
      </c>
      <c r="P54">
        <v>3</v>
      </c>
      <c r="Q54">
        <v>3.5</v>
      </c>
      <c r="R54">
        <v>3</v>
      </c>
      <c r="S54">
        <v>2</v>
      </c>
      <c r="T54">
        <f t="shared" si="4"/>
        <v>97.15</v>
      </c>
      <c r="U54">
        <f t="shared" si="2"/>
        <v>96.666666666666671</v>
      </c>
      <c r="V54">
        <f t="shared" si="3"/>
        <v>5</v>
      </c>
    </row>
    <row r="55" spans="1:22">
      <c r="A55" t="s">
        <v>72</v>
      </c>
      <c r="B55">
        <v>1</v>
      </c>
      <c r="C55">
        <v>1</v>
      </c>
      <c r="D55">
        <v>1</v>
      </c>
      <c r="E55">
        <v>3</v>
      </c>
      <c r="F55">
        <v>1</v>
      </c>
      <c r="G55">
        <v>1</v>
      </c>
      <c r="H55">
        <v>9.6</v>
      </c>
      <c r="I55">
        <v>9.4</v>
      </c>
      <c r="J55">
        <v>9.4</v>
      </c>
      <c r="K55">
        <v>9.1999999999999993</v>
      </c>
      <c r="L55">
        <v>10</v>
      </c>
      <c r="M55">
        <v>5</v>
      </c>
      <c r="N55">
        <v>20.25</v>
      </c>
      <c r="O55">
        <v>3</v>
      </c>
      <c r="P55">
        <v>3</v>
      </c>
      <c r="Q55">
        <v>3.5</v>
      </c>
      <c r="R55">
        <v>3</v>
      </c>
      <c r="T55">
        <f t="shared" si="0"/>
        <v>93.35</v>
      </c>
      <c r="U55">
        <f t="shared" si="2"/>
        <v>92.885572139303477</v>
      </c>
      <c r="V55">
        <f t="shared" si="3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Riku  Ala-Laurinaho</dc:creator>
  <cp:lastModifiedBy>Tutkimus</cp:lastModifiedBy>
  <dcterms:created xsi:type="dcterms:W3CDTF">2022-03-10T11:40:05Z</dcterms:created>
  <dcterms:modified xsi:type="dcterms:W3CDTF">2022-03-11T10:38:39Z</dcterms:modified>
</cp:coreProperties>
</file>