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org.aalto.fi\laasonk1\data\Documents\luennot\aalto\PhysChem-Thermo\"/>
    </mc:Choice>
  </mc:AlternateContent>
  <xr:revisionPtr revIDLastSave="0" documentId="13_ncr:1_{F7321EBE-4C29-45BE-A184-6307A712DFC5}" xr6:coauthVersionLast="47" xr6:coauthVersionMax="47" xr10:uidLastSave="{00000000-0000-0000-0000-000000000000}"/>
  <bookViews>
    <workbookView xWindow="645" yWindow="495" windowWidth="21000" windowHeight="13890" activeTab="1" xr2:uid="{00000000-000D-0000-FFFF-FFFF00000000}"/>
  </bookViews>
  <sheets>
    <sheet name="Exam 1" sheetId="1" r:id="rId1"/>
    <sheet name="Exam 2" sheetId="4" r:id="rId2"/>
    <sheet name="exerc" sheetId="2" r:id="rId3"/>
    <sheet name="Quiz" sheetId="3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7" i="4" l="1"/>
  <c r="AC86" i="4"/>
  <c r="AD86" i="4" s="1"/>
  <c r="Q86" i="4"/>
  <c r="AC85" i="4"/>
  <c r="AD85" i="4" s="1"/>
  <c r="Q85" i="4"/>
  <c r="Q84" i="4"/>
  <c r="Q83" i="4"/>
  <c r="Q82" i="4"/>
  <c r="Q81" i="4"/>
  <c r="Q80" i="4"/>
  <c r="AC79" i="4"/>
  <c r="Q79" i="4"/>
  <c r="AC78" i="4"/>
  <c r="Q78" i="4"/>
  <c r="Q77" i="4"/>
  <c r="Q76" i="4"/>
  <c r="Q75" i="4"/>
  <c r="Q74" i="4"/>
  <c r="Q73" i="4"/>
  <c r="Q72" i="4"/>
  <c r="Q71" i="4"/>
  <c r="AC70" i="4"/>
  <c r="AD70" i="4" s="1"/>
  <c r="AE70" i="4" s="1"/>
  <c r="Q70" i="4"/>
  <c r="Q69" i="4"/>
  <c r="Q68" i="4"/>
  <c r="AC67" i="4"/>
  <c r="Q67" i="4"/>
  <c r="AD67" i="4" s="1"/>
  <c r="Q66" i="4"/>
  <c r="AC65" i="4"/>
  <c r="Q65" i="4"/>
  <c r="Q64" i="4"/>
  <c r="Q63" i="4"/>
  <c r="Q62" i="4"/>
  <c r="AC61" i="4"/>
  <c r="Q61" i="4"/>
  <c r="AD61" i="4" s="1"/>
  <c r="AE61" i="4" s="1"/>
  <c r="Q60" i="4"/>
  <c r="AC59" i="4"/>
  <c r="AD59" i="4" s="1"/>
  <c r="Q58" i="4"/>
  <c r="Q57" i="4"/>
  <c r="Q56" i="4"/>
  <c r="Q55" i="4"/>
  <c r="AD54" i="4"/>
  <c r="AC54" i="4"/>
  <c r="Q54" i="4"/>
  <c r="Q53" i="4"/>
  <c r="Q52" i="4"/>
  <c r="Q51" i="4"/>
  <c r="Q50" i="4"/>
  <c r="Q49" i="4"/>
  <c r="Q48" i="4"/>
  <c r="Q47" i="4"/>
  <c r="Q46" i="4"/>
  <c r="Q45" i="4"/>
  <c r="AC44" i="4"/>
  <c r="Q44" i="4"/>
  <c r="Q43" i="4"/>
  <c r="Q42" i="4"/>
  <c r="Q41" i="4"/>
  <c r="Q40" i="4"/>
  <c r="Q39" i="4"/>
  <c r="Q38" i="4"/>
  <c r="Q37" i="4"/>
  <c r="AC36" i="4"/>
  <c r="AD36" i="4" s="1"/>
  <c r="AE36" i="4" s="1"/>
  <c r="Q36" i="4"/>
  <c r="Q35" i="4"/>
  <c r="Q34" i="4"/>
  <c r="Q33" i="4"/>
  <c r="Q32" i="4"/>
  <c r="Q31" i="4"/>
  <c r="AC30" i="4"/>
  <c r="Q30" i="4"/>
  <c r="AD30" i="4" s="1"/>
  <c r="AE30" i="4" s="1"/>
  <c r="Q29" i="4"/>
  <c r="Q28" i="4"/>
  <c r="Q27" i="4"/>
  <c r="Q26" i="4"/>
  <c r="Q24" i="4"/>
  <c r="Q23" i="4"/>
  <c r="Q22" i="4"/>
  <c r="Q21" i="4"/>
  <c r="Q20" i="4"/>
  <c r="Q18" i="4"/>
  <c r="Q17" i="4"/>
  <c r="Q16" i="4"/>
  <c r="Q15" i="4"/>
  <c r="Q13" i="4"/>
  <c r="Q12" i="4"/>
  <c r="AH11" i="4"/>
  <c r="AH10" i="4"/>
  <c r="Q10" i="4"/>
  <c r="Q9" i="4"/>
  <c r="Q8" i="4"/>
  <c r="Q7" i="4"/>
  <c r="AC6" i="4"/>
  <c r="AD6" i="4" s="1"/>
  <c r="Q6" i="4"/>
  <c r="AH5" i="4"/>
  <c r="AH6" i="4" s="1"/>
  <c r="Q5" i="4"/>
  <c r="Q4" i="4"/>
  <c r="Z86" i="1"/>
  <c r="AD78" i="4" l="1"/>
  <c r="AE78" i="4" s="1"/>
  <c r="AD79" i="4"/>
  <c r="AE79" i="4" s="1"/>
  <c r="AE67" i="4"/>
  <c r="AD44" i="4"/>
  <c r="AE44" i="4" s="1"/>
  <c r="AE6" i="4"/>
  <c r="AE85" i="4"/>
  <c r="AE86" i="4"/>
  <c r="AD65" i="4"/>
  <c r="AE65" i="4" s="1"/>
  <c r="AI6" i="4"/>
  <c r="AH7" i="4"/>
  <c r="AI7" i="4" s="1"/>
  <c r="AI5" i="4"/>
  <c r="AE59" i="4"/>
  <c r="AI8" i="4"/>
  <c r="AE54" i="4"/>
  <c r="Z85" i="1" l="1"/>
  <c r="AA86" i="1"/>
  <c r="M83" i="3" l="1"/>
  <c r="M80" i="3" l="1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L88" i="2"/>
  <c r="L81" i="3"/>
  <c r="L82" i="3" s="1"/>
  <c r="K81" i="3"/>
  <c r="K82" i="3" s="1"/>
  <c r="J81" i="3"/>
  <c r="J82" i="3" s="1"/>
  <c r="I81" i="3"/>
  <c r="I82" i="3" s="1"/>
  <c r="H81" i="3"/>
  <c r="H82" i="3" s="1"/>
  <c r="G81" i="3"/>
  <c r="G82" i="3" s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53" i="1"/>
  <c r="Z64" i="1"/>
  <c r="Z63" i="1"/>
  <c r="Z62" i="1"/>
  <c r="Z61" i="1"/>
  <c r="Z60" i="1"/>
  <c r="Z59" i="1"/>
  <c r="Z58" i="1"/>
  <c r="Z57" i="1"/>
  <c r="Z56" i="1"/>
  <c r="Z55" i="1"/>
  <c r="Z51" i="1"/>
  <c r="Z50" i="1"/>
  <c r="Z49" i="1"/>
  <c r="Z48" i="1"/>
  <c r="Z46" i="1"/>
  <c r="Z45" i="1"/>
  <c r="Z44" i="1"/>
  <c r="Z43" i="1"/>
  <c r="Z41" i="1"/>
  <c r="Z40" i="1"/>
  <c r="Z39" i="1"/>
  <c r="Z38" i="1"/>
  <c r="F81" i="3"/>
  <c r="F82" i="3" s="1"/>
  <c r="B81" i="3"/>
  <c r="B82" i="3" s="1"/>
  <c r="C81" i="3"/>
  <c r="C82" i="3" s="1"/>
  <c r="D81" i="3"/>
  <c r="D82" i="3" s="1"/>
  <c r="E81" i="3"/>
  <c r="E82" i="3" s="1"/>
  <c r="Z37" i="1" l="1"/>
  <c r="Z36" i="1"/>
  <c r="Z35" i="1"/>
  <c r="Z34" i="1"/>
  <c r="Z33" i="1"/>
  <c r="Z32" i="1"/>
  <c r="Z31" i="1"/>
  <c r="Z30" i="1"/>
  <c r="Z29" i="1"/>
  <c r="Z28" i="1"/>
  <c r="Z27" i="1"/>
  <c r="Z26" i="1"/>
  <c r="Z25" i="1"/>
  <c r="AA25" i="1" s="1"/>
  <c r="Z24" i="1"/>
  <c r="Z23" i="1"/>
  <c r="Z22" i="1"/>
  <c r="Z21" i="1"/>
  <c r="Z20" i="1"/>
  <c r="Z19" i="1"/>
  <c r="AA19" i="1" s="1"/>
  <c r="Z18" i="1"/>
  <c r="Z17" i="1"/>
  <c r="Z16" i="1"/>
  <c r="Z15" i="1"/>
  <c r="Z14" i="1"/>
  <c r="AA14" i="1" s="1"/>
  <c r="Z13" i="1"/>
  <c r="Z12" i="1"/>
  <c r="Z11" i="1"/>
  <c r="AA11" i="1" s="1"/>
  <c r="Z9" i="1"/>
  <c r="Z8" i="1"/>
  <c r="Z7" i="1"/>
  <c r="Z6" i="1"/>
  <c r="Z5" i="1"/>
  <c r="Z4" i="1"/>
  <c r="Z65" i="1"/>
  <c r="Z42" i="1"/>
  <c r="Z54" i="1"/>
  <c r="Z10" i="1"/>
  <c r="AE11" i="1"/>
  <c r="AE5" i="1" s="1"/>
  <c r="AE10" i="1"/>
  <c r="AF8" i="1" s="1"/>
  <c r="AB25" i="1" l="1"/>
  <c r="AF5" i="1"/>
  <c r="AE6" i="1"/>
  <c r="AE7" i="1" s="1"/>
  <c r="AF7" i="1" s="1"/>
  <c r="AF6" i="1" l="1"/>
  <c r="O86" i="1"/>
  <c r="AB86" i="1" s="1"/>
  <c r="O85" i="1"/>
  <c r="AA85" i="1" s="1"/>
  <c r="O84" i="1"/>
  <c r="AA84" i="1" s="1"/>
  <c r="AB84" i="1" s="1"/>
  <c r="O83" i="1"/>
  <c r="AA83" i="1" s="1"/>
  <c r="AB83" i="1" s="1"/>
  <c r="O82" i="1"/>
  <c r="AA82" i="1" s="1"/>
  <c r="O81" i="1"/>
  <c r="AA81" i="1" s="1"/>
  <c r="AB81" i="1" s="1"/>
  <c r="O80" i="1"/>
  <c r="AA80" i="1" s="1"/>
  <c r="AB80" i="1" s="1"/>
  <c r="O79" i="1"/>
  <c r="AA79" i="1" s="1"/>
  <c r="AB79" i="1" s="1"/>
  <c r="O78" i="1"/>
  <c r="AA78" i="1" s="1"/>
  <c r="AB78" i="1" s="1"/>
  <c r="O77" i="1"/>
  <c r="AA77" i="1" s="1"/>
  <c r="AB77" i="1" s="1"/>
  <c r="O76" i="1"/>
  <c r="AA76" i="1" s="1"/>
  <c r="AB76" i="1" s="1"/>
  <c r="O75" i="1"/>
  <c r="AA75" i="1" s="1"/>
  <c r="AB75" i="1" s="1"/>
  <c r="O74" i="1"/>
  <c r="AA74" i="1" s="1"/>
  <c r="AB74" i="1" s="1"/>
  <c r="O73" i="1"/>
  <c r="AA73" i="1" s="1"/>
  <c r="AB73" i="1" s="1"/>
  <c r="O72" i="1"/>
  <c r="AA72" i="1" s="1"/>
  <c r="AB72" i="1" s="1"/>
  <c r="O71" i="1"/>
  <c r="AA71" i="1" s="1"/>
  <c r="AB71" i="1" s="1"/>
  <c r="O70" i="1"/>
  <c r="AA70" i="1" s="1"/>
  <c r="AB70" i="1" s="1"/>
  <c r="O69" i="1"/>
  <c r="AA69" i="1" s="1"/>
  <c r="AB69" i="1" s="1"/>
  <c r="O68" i="1"/>
  <c r="AA68" i="1" s="1"/>
  <c r="AB68" i="1" s="1"/>
  <c r="O67" i="1"/>
  <c r="AA67" i="1" s="1"/>
  <c r="AB67" i="1" s="1"/>
  <c r="O66" i="1"/>
  <c r="AA66" i="1" s="1"/>
  <c r="AB66" i="1" s="1"/>
  <c r="O65" i="1"/>
  <c r="AA65" i="1" s="1"/>
  <c r="AB65" i="1" s="1"/>
  <c r="O64" i="1"/>
  <c r="AA64" i="1" s="1"/>
  <c r="AB64" i="1" s="1"/>
  <c r="O63" i="1"/>
  <c r="AA63" i="1" s="1"/>
  <c r="AB63" i="1" s="1"/>
  <c r="O62" i="1"/>
  <c r="AA62" i="1" s="1"/>
  <c r="O61" i="1"/>
  <c r="AA61" i="1" s="1"/>
  <c r="AB61" i="1" s="1"/>
  <c r="O60" i="1"/>
  <c r="AA60" i="1" s="1"/>
  <c r="AB60" i="1" s="1"/>
  <c r="O59" i="1"/>
  <c r="AA59" i="1" s="1"/>
  <c r="AB59" i="1" s="1"/>
  <c r="O58" i="1"/>
  <c r="AA58" i="1" s="1"/>
  <c r="AB58" i="1" s="1"/>
  <c r="O57" i="1"/>
  <c r="AA57" i="1" s="1"/>
  <c r="AB57" i="1" s="1"/>
  <c r="O56" i="1"/>
  <c r="AA56" i="1" s="1"/>
  <c r="O55" i="1"/>
  <c r="AA55" i="1" s="1"/>
  <c r="AB55" i="1" s="1"/>
  <c r="O54" i="1"/>
  <c r="AA54" i="1" s="1"/>
  <c r="AB54" i="1" s="1"/>
  <c r="O53" i="1"/>
  <c r="AA53" i="1" s="1"/>
  <c r="AB53" i="1" s="1"/>
  <c r="O52" i="1"/>
  <c r="AA52" i="1" s="1"/>
  <c r="O51" i="1"/>
  <c r="AA51" i="1" s="1"/>
  <c r="AB51" i="1" s="1"/>
  <c r="O50" i="1"/>
  <c r="AA50" i="1" s="1"/>
  <c r="AB50" i="1" s="1"/>
  <c r="O49" i="1"/>
  <c r="AA49" i="1" s="1"/>
  <c r="AB49" i="1" s="1"/>
  <c r="O48" i="1"/>
  <c r="AA48" i="1" s="1"/>
  <c r="AB48" i="1" s="1"/>
  <c r="O47" i="1"/>
  <c r="AA47" i="1" s="1"/>
  <c r="O46" i="1"/>
  <c r="AA46" i="1" s="1"/>
  <c r="AB46" i="1" s="1"/>
  <c r="O45" i="1"/>
  <c r="AA45" i="1" s="1"/>
  <c r="AB45" i="1" s="1"/>
  <c r="O44" i="1"/>
  <c r="AA44" i="1" s="1"/>
  <c r="AB44" i="1" s="1"/>
  <c r="O43" i="1"/>
  <c r="AA43" i="1" s="1"/>
  <c r="AB43" i="1" s="1"/>
  <c r="O42" i="1"/>
  <c r="AA42" i="1" s="1"/>
  <c r="AB42" i="1" s="1"/>
  <c r="O41" i="1"/>
  <c r="AA41" i="1" s="1"/>
  <c r="AB41" i="1" s="1"/>
  <c r="O40" i="1"/>
  <c r="AA40" i="1" s="1"/>
  <c r="AB40" i="1" s="1"/>
  <c r="O39" i="1"/>
  <c r="AA39" i="1" s="1"/>
  <c r="AB39" i="1" s="1"/>
  <c r="O38" i="1"/>
  <c r="AA38" i="1" s="1"/>
  <c r="AB38" i="1" s="1"/>
  <c r="O37" i="1"/>
  <c r="AA37" i="1" s="1"/>
  <c r="AB37" i="1" s="1"/>
  <c r="O36" i="1"/>
  <c r="AA36" i="1" s="1"/>
  <c r="AB36" i="1" s="1"/>
  <c r="O35" i="1"/>
  <c r="AA35" i="1" s="1"/>
  <c r="AB35" i="1" s="1"/>
  <c r="O34" i="1"/>
  <c r="AA34" i="1" s="1"/>
  <c r="AB34" i="1" s="1"/>
  <c r="O32" i="1"/>
  <c r="AA32" i="1" s="1"/>
  <c r="AB32" i="1" s="1"/>
  <c r="O31" i="1"/>
  <c r="AA31" i="1" s="1"/>
  <c r="AB31" i="1" s="1"/>
  <c r="O30" i="1"/>
  <c r="AA30" i="1" s="1"/>
  <c r="AB30" i="1" s="1"/>
  <c r="O29" i="1"/>
  <c r="AA29" i="1" s="1"/>
  <c r="AB29" i="1" s="1"/>
  <c r="O28" i="1"/>
  <c r="AA28" i="1" s="1"/>
  <c r="AB28" i="1" s="1"/>
  <c r="O27" i="1"/>
  <c r="AA27" i="1" s="1"/>
  <c r="AB27" i="1" s="1"/>
  <c r="O33" i="1"/>
  <c r="AA33" i="1" s="1"/>
  <c r="AB33" i="1" s="1"/>
  <c r="O26" i="1"/>
  <c r="AA26" i="1" s="1"/>
  <c r="AB26" i="1" s="1"/>
  <c r="O24" i="1"/>
  <c r="AA24" i="1" s="1"/>
  <c r="AB24" i="1" s="1"/>
  <c r="O23" i="1"/>
  <c r="AA23" i="1" s="1"/>
  <c r="AB23" i="1" s="1"/>
  <c r="O22" i="1"/>
  <c r="AA22" i="1" s="1"/>
  <c r="AB22" i="1" s="1"/>
  <c r="O21" i="1"/>
  <c r="AA21" i="1" s="1"/>
  <c r="O20" i="1"/>
  <c r="AA20" i="1" s="1"/>
  <c r="AB20" i="1" s="1"/>
  <c r="O18" i="1"/>
  <c r="AA18" i="1" s="1"/>
  <c r="AB18" i="1" s="1"/>
  <c r="O17" i="1"/>
  <c r="AA17" i="1" s="1"/>
  <c r="AB17" i="1" s="1"/>
  <c r="O16" i="1"/>
  <c r="AA16" i="1" s="1"/>
  <c r="AB16" i="1" s="1"/>
  <c r="O15" i="1"/>
  <c r="AA15" i="1" s="1"/>
  <c r="AB15" i="1" s="1"/>
  <c r="O13" i="1"/>
  <c r="AA13" i="1" s="1"/>
  <c r="AB13" i="1" s="1"/>
  <c r="O12" i="1"/>
  <c r="AA12" i="1" s="1"/>
  <c r="AB12" i="1" s="1"/>
  <c r="O10" i="1"/>
  <c r="AA10" i="1" s="1"/>
  <c r="AB10" i="1" s="1"/>
  <c r="O9" i="1"/>
  <c r="AA9" i="1" s="1"/>
  <c r="AB9" i="1" s="1"/>
  <c r="O8" i="1"/>
  <c r="AA8" i="1" s="1"/>
  <c r="AB8" i="1" s="1"/>
  <c r="O7" i="1"/>
  <c r="AA7" i="1" s="1"/>
  <c r="AB7" i="1" s="1"/>
  <c r="O6" i="1"/>
  <c r="AA6" i="1" s="1"/>
  <c r="AB6" i="1" s="1"/>
  <c r="O5" i="1"/>
  <c r="AA5" i="1" s="1"/>
  <c r="AB5" i="1" s="1"/>
  <c r="O4" i="1"/>
  <c r="AA4" i="1" s="1"/>
  <c r="AB4" i="1" s="1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  <c r="L7" i="2"/>
</calcChain>
</file>

<file path=xl/sharedStrings.xml><?xml version="1.0" encoding="utf-8"?>
<sst xmlns="http://schemas.openxmlformats.org/spreadsheetml/2006/main" count="719" uniqueCount="284">
  <si>
    <t>Student number (from Sisu)</t>
  </si>
  <si>
    <t>Email address</t>
  </si>
  <si>
    <t>Institution</t>
  </si>
  <si>
    <t>tuukka.veija@aalto.fi</t>
  </si>
  <si>
    <t>ELEC Sähkötekniikan korkeakoulu</t>
  </si>
  <si>
    <t>katariina.backlund@aalto.fi</t>
  </si>
  <si>
    <t>joonatan.syrjanen@aalto.fi</t>
  </si>
  <si>
    <t>sham.alhamoud@aalto.fi</t>
  </si>
  <si>
    <t>CHEM Kemian tekniikan korkeakoulu</t>
  </si>
  <si>
    <t>ann-sofi.lindblad@aalto.fi</t>
  </si>
  <si>
    <t>madeleine.eklund@aalto.fi</t>
  </si>
  <si>
    <t>BIZ Kauppakorkeakoulu</t>
  </si>
  <si>
    <t>iida.haukilahti@aalto.fi</t>
  </si>
  <si>
    <t>siiri.hytonen@aalto.fi</t>
  </si>
  <si>
    <t>michaela.huhtala@aalto.fi</t>
  </si>
  <si>
    <t>aleksi.sormunen@aalto.fi</t>
  </si>
  <si>
    <t>elvira.niemi@aalto.fi</t>
  </si>
  <si>
    <t>reetta.kalvala@aalto.fi</t>
  </si>
  <si>
    <t>emilia.salonen@aalto.fi</t>
  </si>
  <si>
    <t>miisa.metsa@aalto.fi</t>
  </si>
  <si>
    <t>laura.s.toivanen@aalto.fi</t>
  </si>
  <si>
    <t>anna.lumppio@aalto.fi</t>
  </si>
  <si>
    <t>aleksi.paunonen@aalto.fi</t>
  </si>
  <si>
    <t>ilkka.tulenheimo@aalto.fi</t>
  </si>
  <si>
    <t>iida.loukkaanhuhta@aalto.fi</t>
  </si>
  <si>
    <t>laura.vettenranta@aalto.fi</t>
  </si>
  <si>
    <t>tapio.somersalmi@aalto.fi</t>
  </si>
  <si>
    <t>vilma.friis@aalto.fi</t>
  </si>
  <si>
    <t>oskari.pyykkonen@aalto.fi</t>
  </si>
  <si>
    <t>esa.elo@aalto.fi</t>
  </si>
  <si>
    <t>elina.s.heikkila@aalto.fi</t>
  </si>
  <si>
    <t>emmi.helminen@aalto.fi</t>
  </si>
  <si>
    <t>katariina.luukkainen@aalto.fi</t>
  </si>
  <si>
    <t>tiia.aaltonen@aalto.fi</t>
  </si>
  <si>
    <t>aliisa.auvinen@aalto.fi</t>
  </si>
  <si>
    <t>alisa.hakola@aalto.fi</t>
  </si>
  <si>
    <t>heli.huttunen@aalto.fi</t>
  </si>
  <si>
    <t>veera.ojantakanen@aalto.fi</t>
  </si>
  <si>
    <t>veera.saarenheimo@aalto.fi</t>
  </si>
  <si>
    <t>roman.tranminh@aalto.fi</t>
  </si>
  <si>
    <t>SCI Perustieteiden korkeakoulu</t>
  </si>
  <si>
    <t>veera.tarkiainen@aalto.fi</t>
  </si>
  <si>
    <t>julius.lehtonen@aalto.fi</t>
  </si>
  <si>
    <t>rosa.peltola@aalto.fi</t>
  </si>
  <si>
    <t>kaius.karvo@aalto.fi</t>
  </si>
  <si>
    <t>anni.skogberg@aalto.fi</t>
  </si>
  <si>
    <t>aaro.kuusinen@aalto.fi</t>
  </si>
  <si>
    <t>tomi.myllymaki@aalto.fi</t>
  </si>
  <si>
    <t>linnea.ruuskanen@aalto.fi</t>
  </si>
  <si>
    <t>saana.vainio@aalto.fi</t>
  </si>
  <si>
    <t>victoria.lindgren@aalto.fi</t>
  </si>
  <si>
    <t>alexander.popov@aalto.fi</t>
  </si>
  <si>
    <t>tuomas.k.saikkonen@aalto.fi</t>
  </si>
  <si>
    <t>matias.v.heinonen@aalto.fi</t>
  </si>
  <si>
    <t>aada.koivisto@aalto.fi</t>
  </si>
  <si>
    <t>anna.osterberg@aalto.fi</t>
  </si>
  <si>
    <t>janika.vainikainen@aalto.fi</t>
  </si>
  <si>
    <t>sylvia.syvanen@aalto.fi</t>
  </si>
  <si>
    <t>aape.hartikainen@aalto.fi</t>
  </si>
  <si>
    <t>alisa.leskinen@aalto.fi</t>
  </si>
  <si>
    <t>oskari.e.heikkila@aalto.fi</t>
  </si>
  <si>
    <t>katri.aalto-setala@aalto.fi</t>
  </si>
  <si>
    <t>olli.korvenranta@aalto.fi</t>
  </si>
  <si>
    <t>mehran.talibli@aalto.fi</t>
  </si>
  <si>
    <t>aleksi.wahlman@aalto.fi</t>
  </si>
  <si>
    <t>aarne.leisma@aalto.fi</t>
  </si>
  <si>
    <t>elisa.stahlberg@aalto.fi</t>
  </si>
  <si>
    <t>valtter.reims@aalto.fi</t>
  </si>
  <si>
    <t>andrey.melnyk@aalto.fi</t>
  </si>
  <si>
    <t>sidanthi.hewapathirana@aalto.fi</t>
  </si>
  <si>
    <t>aleksi.e.laitinen@aalto.fi</t>
  </si>
  <si>
    <t>paju.haulos@aalto.fi</t>
  </si>
  <si>
    <t>lise.wende@aalto.fi</t>
  </si>
  <si>
    <t>elina.kangasmaa@aalto.fi</t>
  </si>
  <si>
    <t>meishan.lin@aalto.fi</t>
  </si>
  <si>
    <t>shubham.mondal@aalto.fi</t>
  </si>
  <si>
    <t>taru.lautamatti@aalto.fi</t>
  </si>
  <si>
    <t>bogdan.bortnovskii@aalto.fi</t>
  </si>
  <si>
    <t>cleopatra.siderssilva@aalto.fi</t>
  </si>
  <si>
    <t>natalia.leszczynska@aalto.fi</t>
  </si>
  <si>
    <t>mahin.irfan@aalto.fi</t>
  </si>
  <si>
    <t>albina.kostanica@aalto.fi</t>
  </si>
  <si>
    <t>maisa.mielikainen@aalto.fi</t>
  </si>
  <si>
    <t>aino.tanhua@aalto.fi</t>
  </si>
  <si>
    <t>liisa.puolakka@aalto.fi</t>
  </si>
  <si>
    <t>kiia.hoikka@aalto.fi</t>
  </si>
  <si>
    <t>nhi.tran@aalto.fi</t>
  </si>
  <si>
    <t>casper.tillander@aalto.fi</t>
  </si>
  <si>
    <t>pinja.rimpelainen@aalto.fi</t>
  </si>
  <si>
    <t>remi.merendet@aalto.fi</t>
  </si>
  <si>
    <t xml:space="preserve"> </t>
  </si>
  <si>
    <t/>
  </si>
  <si>
    <t>chapter 1</t>
  </si>
  <si>
    <t>Intro to Exercise system</t>
  </si>
  <si>
    <t>chapter 2</t>
  </si>
  <si>
    <t>chapter 4</t>
  </si>
  <si>
    <t>chapter 3</t>
  </si>
  <si>
    <t>chapter 5</t>
  </si>
  <si>
    <t>chapter 6</t>
  </si>
  <si>
    <t>chapter 7</t>
  </si>
  <si>
    <t>chapter 8</t>
  </si>
  <si>
    <t>chapter 9</t>
  </si>
  <si>
    <t>chapter 35 kinetics</t>
  </si>
  <si>
    <t>chapter 36 complex kinetics</t>
  </si>
  <si>
    <t>Total Grade</t>
  </si>
  <si>
    <t>12</t>
  </si>
  <si>
    <t>0</t>
  </si>
  <si>
    <t>122</t>
  </si>
  <si>
    <t>2</t>
  </si>
  <si>
    <t>118</t>
  </si>
  <si>
    <t>119</t>
  </si>
  <si>
    <t>sum</t>
  </si>
  <si>
    <t>EXAM  19.10.</t>
  </si>
  <si>
    <t xml:space="preserve">sum </t>
  </si>
  <si>
    <t>slope</t>
  </si>
  <si>
    <t>add</t>
  </si>
  <si>
    <t>chap 3</t>
  </si>
  <si>
    <t>max</t>
  </si>
  <si>
    <t>chap 6</t>
  </si>
  <si>
    <t>mark</t>
  </si>
  <si>
    <t>lowest points</t>
  </si>
  <si>
    <t>total</t>
  </si>
  <si>
    <t>Quiz</t>
  </si>
  <si>
    <t>exerc</t>
  </si>
  <si>
    <t>Surname</t>
  </si>
  <si>
    <t>EXAM  12.12.</t>
  </si>
  <si>
    <t>Tiia</t>
  </si>
  <si>
    <t>Aaltonen</t>
  </si>
  <si>
    <t xml:space="preserve">  </t>
  </si>
  <si>
    <t>Katri</t>
  </si>
  <si>
    <t>Aalto-Setälä</t>
  </si>
  <si>
    <t>Sham</t>
  </si>
  <si>
    <t>Alhamoud</t>
  </si>
  <si>
    <t>AlHamoud</t>
  </si>
  <si>
    <t>Aliisa</t>
  </si>
  <si>
    <t>Auvinen</t>
  </si>
  <si>
    <t>Bogdan</t>
  </si>
  <si>
    <t>Bortnovskii</t>
  </si>
  <si>
    <t>Katariina</t>
  </si>
  <si>
    <t>Bäcklund</t>
  </si>
  <si>
    <t>Böcklund</t>
  </si>
  <si>
    <t>Eklund</t>
  </si>
  <si>
    <t>M</t>
  </si>
  <si>
    <t>E</t>
  </si>
  <si>
    <t>Elo</t>
  </si>
  <si>
    <t>Vilma</t>
  </si>
  <si>
    <t>Friis</t>
  </si>
  <si>
    <t>Alisa</t>
  </si>
  <si>
    <t>Hakola</t>
  </si>
  <si>
    <t>Iida</t>
  </si>
  <si>
    <t>Haukilahti</t>
  </si>
  <si>
    <t>Paju</t>
  </si>
  <si>
    <t>Haulos</t>
  </si>
  <si>
    <t>Elina</t>
  </si>
  <si>
    <t>Heikkilä</t>
  </si>
  <si>
    <t>Oskari</t>
  </si>
  <si>
    <t>Helminen</t>
  </si>
  <si>
    <t>Emmi Johanna</t>
  </si>
  <si>
    <t>Hewapathirana</t>
  </si>
  <si>
    <t>Savinya</t>
  </si>
  <si>
    <t>Hoikka</t>
  </si>
  <si>
    <t>Kiia-Maria</t>
  </si>
  <si>
    <t>Michaela</t>
  </si>
  <si>
    <t>Huhtala</t>
  </si>
  <si>
    <t>Heli</t>
  </si>
  <si>
    <t>Huttunen</t>
  </si>
  <si>
    <t>Hutunen</t>
  </si>
  <si>
    <t>Mahin</t>
  </si>
  <si>
    <t>Irfan</t>
  </si>
  <si>
    <t>Kangasmaa</t>
  </si>
  <si>
    <t>Kaius</t>
  </si>
  <si>
    <t>Karvo</t>
  </si>
  <si>
    <t>Aada</t>
  </si>
  <si>
    <t>Koivisto</t>
  </si>
  <si>
    <t>Olli</t>
  </si>
  <si>
    <t>Korvenranta</t>
  </si>
  <si>
    <t>Albina</t>
  </si>
  <si>
    <t>Kostanica</t>
  </si>
  <si>
    <t>Aaro</t>
  </si>
  <si>
    <t>Kuusinen</t>
  </si>
  <si>
    <t>Reetta</t>
  </si>
  <si>
    <t>Kälvälä</t>
  </si>
  <si>
    <t>Kalvala</t>
  </si>
  <si>
    <t>Aleksi</t>
  </si>
  <si>
    <t>Laitinen</t>
  </si>
  <si>
    <t>Taru</t>
  </si>
  <si>
    <t>Lautamatti</t>
  </si>
  <si>
    <t>Julius</t>
  </si>
  <si>
    <t>Lehtonen</t>
  </si>
  <si>
    <t>Aarne</t>
  </si>
  <si>
    <t>Leisma</t>
  </si>
  <si>
    <t>Leskinen</t>
  </si>
  <si>
    <t>Natalia</t>
  </si>
  <si>
    <t>Leszczynska</t>
  </si>
  <si>
    <t>Meishan</t>
  </si>
  <si>
    <t>Lin</t>
  </si>
  <si>
    <t>Ann-Sofi</t>
  </si>
  <si>
    <t>Lindblad</t>
  </si>
  <si>
    <t>Victoria</t>
  </si>
  <si>
    <t>Lindgren</t>
  </si>
  <si>
    <t>Loukkaanhuhta</t>
  </si>
  <si>
    <t>Anna</t>
  </si>
  <si>
    <t>Lumppio</t>
  </si>
  <si>
    <t>Luukkainen</t>
  </si>
  <si>
    <t>Andrey</t>
  </si>
  <si>
    <t>Melnyk</t>
  </si>
  <si>
    <t>Merendet</t>
  </si>
  <si>
    <t>Remi</t>
  </si>
  <si>
    <t>MERENDET</t>
  </si>
  <si>
    <t>Miisa</t>
  </si>
  <si>
    <t>Metsä</t>
  </si>
  <si>
    <t>Metsa</t>
  </si>
  <si>
    <t>Maisa</t>
  </si>
  <si>
    <t>Mielikäinen</t>
  </si>
  <si>
    <t>Mielikainen</t>
  </si>
  <si>
    <t>Shubham</t>
  </si>
  <si>
    <t>Mondal</t>
  </si>
  <si>
    <t>Tomi</t>
  </si>
  <si>
    <t>Myllymäki</t>
  </si>
  <si>
    <t>Myllymaki</t>
  </si>
  <si>
    <t>Elvira</t>
  </si>
  <si>
    <t>Niemi</t>
  </si>
  <si>
    <t>Veera</t>
  </si>
  <si>
    <t>Ojantakanen</t>
  </si>
  <si>
    <t>Paunonen</t>
  </si>
  <si>
    <t>Rosa</t>
  </si>
  <si>
    <t>Peltola</t>
  </si>
  <si>
    <t>Alexander</t>
  </si>
  <si>
    <t>Popov</t>
  </si>
  <si>
    <t>Liisa</t>
  </si>
  <si>
    <t>Puolakka</t>
  </si>
  <si>
    <t>Pyykkönen</t>
  </si>
  <si>
    <t>Valtter</t>
  </si>
  <si>
    <t>Reims</t>
  </si>
  <si>
    <t>Pinja</t>
  </si>
  <si>
    <t>Rimpeläinen</t>
  </si>
  <si>
    <t>Linnea</t>
  </si>
  <si>
    <t>Ruuskanen</t>
  </si>
  <si>
    <t>Saarenheimo</t>
  </si>
  <si>
    <t>Tuomas</t>
  </si>
  <si>
    <t>Saikkonen</t>
  </si>
  <si>
    <t>Emilia</t>
  </si>
  <si>
    <t>Salonen</t>
  </si>
  <si>
    <t>Siders Silva</t>
  </si>
  <si>
    <t>Cleopatra Victoria</t>
  </si>
  <si>
    <t>Anni</t>
  </si>
  <si>
    <t>Skogberg</t>
  </si>
  <si>
    <t>Tapio</t>
  </si>
  <si>
    <t>Somersalmi</t>
  </si>
  <si>
    <t>Sormunen</t>
  </si>
  <si>
    <t>Elisa</t>
  </si>
  <si>
    <t>Ståhlberg</t>
  </si>
  <si>
    <t>Joonatan</t>
  </si>
  <si>
    <t>Syrjänen</t>
  </si>
  <si>
    <t>Syrjanen</t>
  </si>
  <si>
    <t>Sylvia</t>
  </si>
  <si>
    <t>Syvänen</t>
  </si>
  <si>
    <t>Mehran</t>
  </si>
  <si>
    <t>Talibli</t>
  </si>
  <si>
    <t>Aino</t>
  </si>
  <si>
    <t>Tanhua</t>
  </si>
  <si>
    <t>Tarkiainen</t>
  </si>
  <si>
    <t>Casper</t>
  </si>
  <si>
    <t>Tillander</t>
  </si>
  <si>
    <t>Laura</t>
  </si>
  <si>
    <t>Toivanen</t>
  </si>
  <si>
    <t>Tran</t>
  </si>
  <si>
    <t>Yen Nhi</t>
  </si>
  <si>
    <t>Roman</t>
  </si>
  <si>
    <t>Tran Minh</t>
  </si>
  <si>
    <t>Ilkka</t>
  </si>
  <si>
    <t>Tulenheimo</t>
  </si>
  <si>
    <t>Janika</t>
  </si>
  <si>
    <t>Vainikainen</t>
  </si>
  <si>
    <t>Saana</t>
  </si>
  <si>
    <t>Vainio</t>
  </si>
  <si>
    <t>Tuukka</t>
  </si>
  <si>
    <t>Veija</t>
  </si>
  <si>
    <t>Vettenranta</t>
  </si>
  <si>
    <t>Wahlman</t>
  </si>
  <si>
    <t>Lise</t>
  </si>
  <si>
    <t>Wende</t>
  </si>
  <si>
    <t>Österberg</t>
  </si>
  <si>
    <t>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</si>
</sst>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2"/>
      <color rgb="FF000000"/>
      <name val="Calibri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2" xfId="0" applyBorder="1"/>
    <xf numFmtId="0" fontId="0" fillId="0" borderId="1" xfId="0" applyNumberFormat="1" applyBorder="1"/>
    <xf numFmtId="0" fontId="0" fillId="2" borderId="1" xfId="0" applyNumberFormat="1" applyFill="1" applyBorder="1"/>
    <xf numFmtId="0" fontId="1" fillId="0" borderId="1" xfId="0" applyFont="1" applyBorder="1"/>
    <xf numFmtId="0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NumberFormat="1" applyFont="1"/>
    <xf numFmtId="0" fontId="3" fillId="5" borderId="0" xfId="0" applyFont="1" applyFill="1" applyAlignment="1">
      <alignment horizontal="center"/>
    </xf>
    <xf numFmtId="0" fontId="1" fillId="0" borderId="0" xfId="0" applyFont="1" applyFill="1" applyBorder="1"/>
    <xf numFmtId="164" fontId="0" fillId="0" borderId="0" xfId="0" applyNumberFormat="1" applyFont="1"/>
    <xf numFmtId="0" fontId="0" fillId="0" borderId="0" xfId="0" applyNumberFormat="1" applyFont="1"/>
    <xf numFmtId="2" fontId="0" fillId="0" borderId="0" xfId="0" applyNumberFormat="1" applyFont="1"/>
    <xf numFmtId="0" fontId="2" fillId="6" borderId="0" xfId="0" applyNumberFormat="1" applyFont="1" applyFill="1"/>
    <xf numFmtId="0" fontId="0" fillId="6" borderId="0" xfId="0" applyNumberFormat="1" applyFont="1" applyFill="1"/>
    <xf numFmtId="0" fontId="0" fillId="6" borderId="0" xfId="0" applyFon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0" fillId="0" borderId="0" xfId="0" applyNumberFormat="1"/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165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3" xfId="0" applyFont="1" applyBorder="1"/>
    <xf numFmtId="0" fontId="1" fillId="2" borderId="3" xfId="0" applyFont="1" applyFill="1" applyBorder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opLeftCell="O13" zoomScale="80" zoomScaleNormal="80" workbookViewId="0">
      <selection activeCell="Y16" sqref="Y16"/>
    </sheetView>
  </sheetViews>
  <sheetFormatPr defaultRowHeight="15.75" x14ac:dyDescent="0.25"/>
  <cols>
    <col min="1" max="1" width="10.5" style="1" customWidth="1"/>
    <col min="2" max="2" width="13.375" style="1" hidden="1" customWidth="1"/>
    <col min="3" max="3" width="0" style="1" hidden="1" customWidth="1"/>
    <col min="4" max="4" width="7.875" style="1" hidden="1" customWidth="1"/>
    <col min="5" max="6" width="7.25" style="1" hidden="1" customWidth="1"/>
    <col min="7" max="8" width="6.625" style="1" hidden="1" customWidth="1"/>
    <col min="9" max="9" width="5.875" style="1" hidden="1" customWidth="1"/>
    <col min="10" max="10" width="6" style="1" hidden="1" customWidth="1"/>
    <col min="11" max="11" width="7" style="1" hidden="1" customWidth="1"/>
    <col min="12" max="12" width="6.5" style="1" hidden="1" customWidth="1"/>
    <col min="13" max="13" width="5.875" style="1" hidden="1" customWidth="1"/>
    <col min="14" max="14" width="6.5" style="1" hidden="1" customWidth="1"/>
    <col min="15" max="17" width="9" style="1"/>
    <col min="18" max="18" width="9" style="15"/>
    <col min="19" max="26" width="9" style="1"/>
    <col min="27" max="27" width="9" style="33"/>
    <col min="28" max="28" width="9" style="14"/>
    <col min="29" max="16384" width="9" style="1"/>
  </cols>
  <sheetData>
    <row r="1" spans="1:32" x14ac:dyDescent="0.25">
      <c r="A1" s="1" t="s">
        <v>0</v>
      </c>
      <c r="B1" s="1" t="s">
        <v>1</v>
      </c>
      <c r="C1" s="1" t="s">
        <v>2</v>
      </c>
      <c r="D1" s="9" t="s">
        <v>92</v>
      </c>
      <c r="E1" s="9" t="s">
        <v>94</v>
      </c>
      <c r="F1" s="9" t="s">
        <v>95</v>
      </c>
      <c r="G1" s="9" t="s">
        <v>116</v>
      </c>
      <c r="H1" s="9" t="s">
        <v>97</v>
      </c>
      <c r="I1" s="9" t="s">
        <v>118</v>
      </c>
      <c r="J1" s="9" t="s">
        <v>99</v>
      </c>
      <c r="K1" s="9" t="s">
        <v>100</v>
      </c>
      <c r="L1" s="9" t="s">
        <v>101</v>
      </c>
      <c r="M1" s="9" t="s">
        <v>102</v>
      </c>
      <c r="N1" s="9" t="s">
        <v>103</v>
      </c>
      <c r="O1" s="13" t="s">
        <v>123</v>
      </c>
      <c r="P1" s="13"/>
      <c r="Q1" s="13" t="s">
        <v>122</v>
      </c>
      <c r="S1" s="1" t="s">
        <v>112</v>
      </c>
    </row>
    <row r="2" spans="1:32" x14ac:dyDescent="0.25">
      <c r="S2" s="21">
        <v>1</v>
      </c>
      <c r="T2" s="21">
        <v>2</v>
      </c>
      <c r="U2" s="21">
        <v>3</v>
      </c>
      <c r="V2" s="21">
        <v>4</v>
      </c>
      <c r="W2" s="21">
        <v>5</v>
      </c>
      <c r="X2" s="21">
        <v>6</v>
      </c>
      <c r="Y2" s="14">
        <v>7</v>
      </c>
      <c r="Z2" s="30" t="s">
        <v>113</v>
      </c>
      <c r="AA2" s="33" t="s">
        <v>121</v>
      </c>
      <c r="AB2" s="14" t="s">
        <v>119</v>
      </c>
      <c r="AD2" s="15"/>
      <c r="AE2" s="15" t="s">
        <v>120</v>
      </c>
      <c r="AF2" s="15"/>
    </row>
    <row r="3" spans="1:32" x14ac:dyDescent="0.25">
      <c r="O3" s="1" t="s">
        <v>111</v>
      </c>
      <c r="Q3" s="1" t="s">
        <v>111</v>
      </c>
      <c r="S3" s="32"/>
      <c r="T3" s="32"/>
      <c r="U3" s="32"/>
      <c r="V3" s="32"/>
      <c r="W3" s="32"/>
      <c r="X3" s="32"/>
      <c r="Y3" s="14"/>
      <c r="Z3" s="14"/>
      <c r="AD3" s="15"/>
      <c r="AE3" s="15"/>
      <c r="AF3" s="15"/>
    </row>
    <row r="4" spans="1:32" x14ac:dyDescent="0.25">
      <c r="A4" s="1">
        <v>883528</v>
      </c>
      <c r="B4" s="1" t="s">
        <v>33</v>
      </c>
      <c r="C4" s="1" t="s">
        <v>4</v>
      </c>
      <c r="D4" s="10">
        <v>12</v>
      </c>
      <c r="E4" s="10">
        <v>8</v>
      </c>
      <c r="F4" s="10">
        <v>13</v>
      </c>
      <c r="G4" s="10">
        <v>5</v>
      </c>
      <c r="H4" s="9">
        <v>7.75</v>
      </c>
      <c r="I4" s="9">
        <v>11.78</v>
      </c>
      <c r="J4" s="9">
        <v>7.67</v>
      </c>
      <c r="K4" s="10">
        <v>11</v>
      </c>
      <c r="L4" s="10">
        <v>12</v>
      </c>
      <c r="M4" s="10">
        <v>17</v>
      </c>
      <c r="N4" s="10">
        <v>4</v>
      </c>
      <c r="O4" s="1">
        <f t="shared" ref="O4:O10" si="0">SUM(D4:N4)</f>
        <v>109.2</v>
      </c>
      <c r="Q4" s="1">
        <v>23</v>
      </c>
      <c r="S4" s="19">
        <v>4</v>
      </c>
      <c r="T4" s="19">
        <v>1</v>
      </c>
      <c r="U4" s="19">
        <v>0</v>
      </c>
      <c r="V4" s="19">
        <v>3</v>
      </c>
      <c r="W4" s="19">
        <v>2</v>
      </c>
      <c r="X4" s="19">
        <v>5</v>
      </c>
      <c r="Y4" s="14"/>
      <c r="Z4" s="14">
        <f t="shared" ref="Z4:Z9" si="1">SUM(S4:Y4)</f>
        <v>15</v>
      </c>
      <c r="AA4" s="33">
        <f t="shared" ref="AA4:AA24" si="2">65*Z4/36+25*O4/110+10*Q4/27</f>
        <v>60.420033670033668</v>
      </c>
      <c r="AB4" s="14">
        <f>FLOOR((AA4-AE$4+0.5)*AE$10+1,1)</f>
        <v>2</v>
      </c>
      <c r="AD4" s="1">
        <v>1</v>
      </c>
      <c r="AE4" s="16">
        <v>49</v>
      </c>
      <c r="AF4" s="30">
        <v>1</v>
      </c>
    </row>
    <row r="5" spans="1:32" x14ac:dyDescent="0.25">
      <c r="A5" s="20">
        <v>902768</v>
      </c>
      <c r="B5" s="1" t="s">
        <v>61</v>
      </c>
      <c r="C5" s="1" t="s">
        <v>4</v>
      </c>
      <c r="D5" s="11">
        <v>10.83</v>
      </c>
      <c r="E5" s="11">
        <v>6.67</v>
      </c>
      <c r="F5" s="12">
        <v>8</v>
      </c>
      <c r="G5" s="11">
        <v>4.5</v>
      </c>
      <c r="H5" s="11">
        <v>5.75</v>
      </c>
      <c r="I5" s="11">
        <v>9.7799999999999994</v>
      </c>
      <c r="J5" s="11">
        <v>6.67</v>
      </c>
      <c r="K5" s="12">
        <v>0</v>
      </c>
      <c r="L5" s="12">
        <v>0</v>
      </c>
      <c r="M5" s="12">
        <v>10</v>
      </c>
      <c r="N5" s="12">
        <v>4</v>
      </c>
      <c r="O5" s="1">
        <f t="shared" si="0"/>
        <v>66.2</v>
      </c>
      <c r="Q5" s="1">
        <v>15</v>
      </c>
      <c r="S5" s="19">
        <v>1</v>
      </c>
      <c r="T5" s="19">
        <v>4</v>
      </c>
      <c r="U5" s="19">
        <v>5</v>
      </c>
      <c r="V5" s="19">
        <v>2</v>
      </c>
      <c r="W5" s="19">
        <v>5</v>
      </c>
      <c r="X5" s="19">
        <v>4</v>
      </c>
      <c r="Y5" s="14"/>
      <c r="Z5" s="14">
        <f t="shared" si="1"/>
        <v>21</v>
      </c>
      <c r="AA5" s="33">
        <f t="shared" si="2"/>
        <v>58.517676767676768</v>
      </c>
      <c r="AB5" s="14">
        <f t="shared" ref="AB5:AB68" si="3">FLOOR((AA5-AE$4+0.5)*AE$10+1,1)</f>
        <v>1</v>
      </c>
      <c r="AD5" s="1">
        <v>2</v>
      </c>
      <c r="AE5" s="1">
        <f>AE4+AE$11</f>
        <v>59.25</v>
      </c>
      <c r="AF5" s="17">
        <f>FLOOR((AE5-AE$4+0.5)*AE$10+1,1)</f>
        <v>2</v>
      </c>
    </row>
    <row r="6" spans="1:32" x14ac:dyDescent="0.25">
      <c r="A6" s="20">
        <v>674960</v>
      </c>
      <c r="B6" s="1" t="s">
        <v>7</v>
      </c>
      <c r="C6" s="1" t="s">
        <v>8</v>
      </c>
      <c r="D6" s="11">
        <v>11.5</v>
      </c>
      <c r="E6" s="12">
        <v>8</v>
      </c>
      <c r="F6" s="12">
        <v>13</v>
      </c>
      <c r="G6" s="12">
        <v>5</v>
      </c>
      <c r="H6" s="11">
        <v>7.75</v>
      </c>
      <c r="I6" s="11">
        <v>11.39</v>
      </c>
      <c r="J6" s="11">
        <v>7.96</v>
      </c>
      <c r="K6" s="12">
        <v>11</v>
      </c>
      <c r="L6" s="12">
        <v>12</v>
      </c>
      <c r="M6" s="11">
        <v>16.8</v>
      </c>
      <c r="N6" s="12">
        <v>4</v>
      </c>
      <c r="O6" s="1">
        <f t="shared" si="0"/>
        <v>108.39999999999999</v>
      </c>
      <c r="Q6" s="1">
        <v>25</v>
      </c>
      <c r="S6" s="19">
        <v>4</v>
      </c>
      <c r="T6" s="19">
        <v>5</v>
      </c>
      <c r="U6" s="19">
        <v>6</v>
      </c>
      <c r="V6" s="19">
        <v>4</v>
      </c>
      <c r="W6" s="19">
        <v>0</v>
      </c>
      <c r="X6" s="19">
        <v>3</v>
      </c>
      <c r="Y6" s="14"/>
      <c r="Z6" s="14">
        <f t="shared" si="1"/>
        <v>22</v>
      </c>
      <c r="AA6" s="33">
        <f t="shared" si="2"/>
        <v>73.617845117845121</v>
      </c>
      <c r="AB6" s="14">
        <f t="shared" si="3"/>
        <v>3</v>
      </c>
      <c r="AD6" s="1">
        <v>3</v>
      </c>
      <c r="AE6" s="1">
        <f>AE5+AE$11</f>
        <v>69.5</v>
      </c>
      <c r="AF6" s="17">
        <f>FLOOR((AE6-AE$4+0.5)*AE$10+1,1)</f>
        <v>3</v>
      </c>
    </row>
    <row r="7" spans="1:32" x14ac:dyDescent="0.25">
      <c r="A7" s="1">
        <v>883379</v>
      </c>
      <c r="B7" s="1" t="s">
        <v>34</v>
      </c>
      <c r="C7" s="1" t="s">
        <v>4</v>
      </c>
      <c r="D7" s="9">
        <v>11.17</v>
      </c>
      <c r="E7" s="9">
        <v>7.5</v>
      </c>
      <c r="F7" s="10">
        <v>13</v>
      </c>
      <c r="G7" s="10">
        <v>5</v>
      </c>
      <c r="H7" s="10">
        <v>8</v>
      </c>
      <c r="I7" s="9">
        <v>11.33</v>
      </c>
      <c r="J7" s="9">
        <v>7.88</v>
      </c>
      <c r="K7" s="10">
        <v>11</v>
      </c>
      <c r="L7" s="10">
        <v>12</v>
      </c>
      <c r="M7" s="10">
        <v>17</v>
      </c>
      <c r="N7" s="9">
        <v>3.14</v>
      </c>
      <c r="O7" s="1">
        <f t="shared" si="0"/>
        <v>107.02</v>
      </c>
      <c r="Q7" s="1">
        <v>21.5</v>
      </c>
      <c r="S7" s="19">
        <v>5</v>
      </c>
      <c r="T7" s="19">
        <v>6</v>
      </c>
      <c r="U7" s="19">
        <v>6</v>
      </c>
      <c r="V7" s="19">
        <v>4</v>
      </c>
      <c r="W7" s="19">
        <v>6</v>
      </c>
      <c r="X7" s="19">
        <v>5</v>
      </c>
      <c r="Y7" s="14"/>
      <c r="Z7" s="14">
        <f t="shared" si="1"/>
        <v>32</v>
      </c>
      <c r="AA7" s="33">
        <f t="shared" si="2"/>
        <v>90.063468013468011</v>
      </c>
      <c r="AB7" s="14">
        <f t="shared" si="3"/>
        <v>5</v>
      </c>
      <c r="AD7" s="1">
        <v>4</v>
      </c>
      <c r="AE7" s="1">
        <f>AE6+AE$11</f>
        <v>79.75</v>
      </c>
      <c r="AF7" s="17">
        <f>FLOOR((AE7-AE$4+0.5)*AE$10+1,1)</f>
        <v>4</v>
      </c>
    </row>
    <row r="8" spans="1:32" x14ac:dyDescent="0.25">
      <c r="A8" s="20">
        <v>1031861</v>
      </c>
      <c r="B8" s="1" t="s">
        <v>77</v>
      </c>
      <c r="C8" s="1" t="s">
        <v>8</v>
      </c>
      <c r="D8" s="11">
        <v>10.98</v>
      </c>
      <c r="E8" s="11">
        <v>7.5</v>
      </c>
      <c r="F8" s="11">
        <v>12.86</v>
      </c>
      <c r="G8" s="11">
        <v>3.84</v>
      </c>
      <c r="H8" s="11">
        <v>4.93</v>
      </c>
      <c r="I8" s="12">
        <v>12</v>
      </c>
      <c r="J8" s="11">
        <v>7.91</v>
      </c>
      <c r="K8" s="11">
        <v>9.8000000000000007</v>
      </c>
      <c r="L8" s="11">
        <v>11.83</v>
      </c>
      <c r="M8" s="12">
        <v>17</v>
      </c>
      <c r="N8" s="12">
        <v>4</v>
      </c>
      <c r="O8" s="1">
        <f t="shared" si="0"/>
        <v>102.64999999999999</v>
      </c>
      <c r="Q8" s="1">
        <v>27</v>
      </c>
      <c r="S8" s="19">
        <v>2</v>
      </c>
      <c r="T8" s="19">
        <v>4</v>
      </c>
      <c r="U8" s="19">
        <v>6</v>
      </c>
      <c r="V8" s="19">
        <v>4</v>
      </c>
      <c r="W8" s="19">
        <v>5</v>
      </c>
      <c r="X8" s="19">
        <v>5</v>
      </c>
      <c r="Y8" s="14"/>
      <c r="Z8" s="14">
        <f t="shared" si="1"/>
        <v>26</v>
      </c>
      <c r="AA8" s="33">
        <f t="shared" si="2"/>
        <v>80.273989898989896</v>
      </c>
      <c r="AB8" s="14">
        <f t="shared" si="3"/>
        <v>4</v>
      </c>
      <c r="AD8" s="1">
        <v>5</v>
      </c>
      <c r="AE8" s="1">
        <v>90</v>
      </c>
      <c r="AF8" s="17">
        <f>FLOOR((AE8-AE$4+0.5)*AE$10+1,1)</f>
        <v>5</v>
      </c>
    </row>
    <row r="9" spans="1:32" x14ac:dyDescent="0.25">
      <c r="A9" s="20">
        <v>728609</v>
      </c>
      <c r="B9" s="1" t="s">
        <v>5</v>
      </c>
      <c r="C9" s="1" t="s">
        <v>4</v>
      </c>
      <c r="D9" s="10">
        <v>11</v>
      </c>
      <c r="E9" s="9">
        <v>5.5</v>
      </c>
      <c r="F9" s="10">
        <v>10</v>
      </c>
      <c r="G9" s="10">
        <v>3</v>
      </c>
      <c r="H9" s="9">
        <v>4.5</v>
      </c>
      <c r="I9" s="9">
        <v>11.11</v>
      </c>
      <c r="J9" s="9">
        <v>6.67</v>
      </c>
      <c r="K9" s="9">
        <v>7.5</v>
      </c>
      <c r="L9" s="9">
        <v>9.83</v>
      </c>
      <c r="M9" s="9">
        <v>14.89</v>
      </c>
      <c r="N9" s="9">
        <v>3.38</v>
      </c>
      <c r="O9" s="1">
        <f t="shared" si="0"/>
        <v>87.38</v>
      </c>
      <c r="Q9" s="1">
        <v>1</v>
      </c>
      <c r="S9" s="19">
        <v>4</v>
      </c>
      <c r="T9" s="19">
        <v>5</v>
      </c>
      <c r="U9" s="19">
        <v>0</v>
      </c>
      <c r="V9" s="19">
        <v>1</v>
      </c>
      <c r="W9" s="19">
        <v>3</v>
      </c>
      <c r="X9" s="19">
        <v>6</v>
      </c>
      <c r="Y9" s="14"/>
      <c r="Z9" s="14">
        <f t="shared" si="1"/>
        <v>19</v>
      </c>
      <c r="AA9" s="33">
        <f t="shared" si="2"/>
        <v>54.53501683501684</v>
      </c>
      <c r="AB9" s="14">
        <f t="shared" si="3"/>
        <v>1</v>
      </c>
      <c r="AE9" s="1" t="s">
        <v>90</v>
      </c>
      <c r="AF9" s="17" t="s">
        <v>90</v>
      </c>
    </row>
    <row r="10" spans="1:32" x14ac:dyDescent="0.25">
      <c r="A10" s="1">
        <v>788898</v>
      </c>
      <c r="B10" s="1" t="s">
        <v>10</v>
      </c>
      <c r="C10" s="1" t="s">
        <v>11</v>
      </c>
      <c r="D10" s="12">
        <v>12</v>
      </c>
      <c r="E10" s="11">
        <v>6.04</v>
      </c>
      <c r="F10" s="12">
        <v>13</v>
      </c>
      <c r="G10" s="12">
        <v>5</v>
      </c>
      <c r="H10" s="11">
        <v>7.5</v>
      </c>
      <c r="I10" s="11">
        <v>11.89</v>
      </c>
      <c r="J10" s="11">
        <v>2.58</v>
      </c>
      <c r="K10" s="11">
        <v>8.7200000000000006</v>
      </c>
      <c r="L10" s="11">
        <v>11.83</v>
      </c>
      <c r="M10" s="12">
        <v>17</v>
      </c>
      <c r="N10" s="12">
        <v>4</v>
      </c>
      <c r="O10" s="1">
        <f t="shared" si="0"/>
        <v>99.56</v>
      </c>
      <c r="Q10" s="1">
        <v>18</v>
      </c>
      <c r="S10" s="19">
        <v>6</v>
      </c>
      <c r="T10" s="19">
        <v>5</v>
      </c>
      <c r="U10" s="19">
        <v>3</v>
      </c>
      <c r="V10" s="19">
        <v>5</v>
      </c>
      <c r="W10" s="19">
        <v>5</v>
      </c>
      <c r="X10" s="19">
        <v>4</v>
      </c>
      <c r="Y10" s="14"/>
      <c r="Z10" s="14">
        <f>SUM(S10:Y10)</f>
        <v>28</v>
      </c>
      <c r="AA10" s="33">
        <f t="shared" si="2"/>
        <v>79.849494949494954</v>
      </c>
      <c r="AB10" s="14">
        <f t="shared" si="3"/>
        <v>4</v>
      </c>
      <c r="AD10" s="1" t="s">
        <v>114</v>
      </c>
      <c r="AE10" s="18">
        <f>4/(AE8-AE4)</f>
        <v>9.7560975609756101E-2</v>
      </c>
    </row>
    <row r="11" spans="1:32" x14ac:dyDescent="0.25">
      <c r="A11" s="20">
        <v>899884</v>
      </c>
      <c r="B11" s="1" t="s">
        <v>29</v>
      </c>
      <c r="C11" s="1" t="s">
        <v>4</v>
      </c>
      <c r="Q11" s="1">
        <v>1.5</v>
      </c>
      <c r="S11" s="19">
        <v>0</v>
      </c>
      <c r="T11" s="19"/>
      <c r="U11" s="19"/>
      <c r="V11" s="19"/>
      <c r="W11" s="19"/>
      <c r="X11" s="19"/>
      <c r="Y11" s="14"/>
      <c r="Z11" s="14">
        <f t="shared" ref="Z11:Z41" si="4">SUM(S11:Y11)</f>
        <v>0</v>
      </c>
      <c r="AA11" s="33">
        <f t="shared" si="2"/>
        <v>0.55555555555555558</v>
      </c>
      <c r="AB11" s="14">
        <v>0</v>
      </c>
      <c r="AD11" s="1" t="s">
        <v>115</v>
      </c>
      <c r="AE11" s="1">
        <f>(AE8-AE4)/4</f>
        <v>10.25</v>
      </c>
    </row>
    <row r="12" spans="1:32" x14ac:dyDescent="0.25">
      <c r="A12" s="1">
        <v>885461</v>
      </c>
      <c r="B12" s="1" t="s">
        <v>27</v>
      </c>
      <c r="C12" s="1" t="s">
        <v>4</v>
      </c>
      <c r="D12" s="9">
        <v>11.33</v>
      </c>
      <c r="E12" s="9">
        <v>7.17</v>
      </c>
      <c r="F12" s="10">
        <v>13</v>
      </c>
      <c r="G12" s="10">
        <v>5</v>
      </c>
      <c r="H12" s="9">
        <v>7.5</v>
      </c>
      <c r="I12" s="9">
        <v>11.5</v>
      </c>
      <c r="J12" s="9">
        <v>7.33</v>
      </c>
      <c r="K12" s="10">
        <v>11</v>
      </c>
      <c r="L12" s="9">
        <v>11.83</v>
      </c>
      <c r="M12" s="10">
        <v>17</v>
      </c>
      <c r="N12" s="9">
        <v>3.17</v>
      </c>
      <c r="O12" s="1">
        <f>SUM(D12:N12)</f>
        <v>105.83</v>
      </c>
      <c r="Q12" s="1">
        <v>19.5</v>
      </c>
      <c r="S12" s="19">
        <v>5</v>
      </c>
      <c r="T12" s="19">
        <v>6</v>
      </c>
      <c r="U12" s="19">
        <v>6</v>
      </c>
      <c r="V12" s="19">
        <v>3</v>
      </c>
      <c r="W12" s="19">
        <v>6</v>
      </c>
      <c r="X12" s="19">
        <v>3</v>
      </c>
      <c r="Y12" s="14"/>
      <c r="Z12" s="14">
        <f t="shared" si="4"/>
        <v>29</v>
      </c>
      <c r="AA12" s="33">
        <f t="shared" si="2"/>
        <v>83.635606060606065</v>
      </c>
      <c r="AB12" s="14">
        <f t="shared" si="3"/>
        <v>4</v>
      </c>
    </row>
    <row r="13" spans="1:32" x14ac:dyDescent="0.25">
      <c r="A13" s="20">
        <v>896117</v>
      </c>
      <c r="B13" s="1" t="s">
        <v>35</v>
      </c>
      <c r="C13" s="1" t="s">
        <v>4</v>
      </c>
      <c r="D13" s="12">
        <v>12</v>
      </c>
      <c r="E13" s="12">
        <v>8</v>
      </c>
      <c r="F13" s="12">
        <v>13</v>
      </c>
      <c r="G13" s="12">
        <v>5</v>
      </c>
      <c r="H13" s="12">
        <v>8</v>
      </c>
      <c r="I13" s="12">
        <v>12</v>
      </c>
      <c r="J13" s="12">
        <v>8</v>
      </c>
      <c r="K13" s="12">
        <v>11</v>
      </c>
      <c r="L13" s="12">
        <v>12</v>
      </c>
      <c r="M13" s="12">
        <v>17</v>
      </c>
      <c r="N13" s="12">
        <v>4</v>
      </c>
      <c r="O13" s="1">
        <f>SUM(D13:N13)</f>
        <v>110</v>
      </c>
      <c r="Q13" s="1">
        <v>26</v>
      </c>
      <c r="S13" s="19">
        <v>5</v>
      </c>
      <c r="T13" s="19">
        <v>5</v>
      </c>
      <c r="U13" s="19">
        <v>6</v>
      </c>
      <c r="V13" s="19">
        <v>2</v>
      </c>
      <c r="W13" s="19">
        <v>1</v>
      </c>
      <c r="X13" s="19">
        <v>5</v>
      </c>
      <c r="Y13" s="14"/>
      <c r="Z13" s="14">
        <f t="shared" si="4"/>
        <v>24</v>
      </c>
      <c r="AA13" s="33">
        <f t="shared" si="2"/>
        <v>77.962962962962976</v>
      </c>
      <c r="AB13" s="14">
        <f t="shared" si="3"/>
        <v>3</v>
      </c>
    </row>
    <row r="14" spans="1:32" x14ac:dyDescent="0.25">
      <c r="A14" s="20">
        <v>901824</v>
      </c>
      <c r="B14" s="1" t="s">
        <v>58</v>
      </c>
      <c r="C14" s="1" t="s">
        <v>4</v>
      </c>
      <c r="S14" s="19">
        <v>0</v>
      </c>
      <c r="T14" s="19"/>
      <c r="U14" s="19"/>
      <c r="V14" s="19"/>
      <c r="W14" s="19"/>
      <c r="X14" s="19"/>
      <c r="Y14" s="14"/>
      <c r="Z14" s="14">
        <f t="shared" si="4"/>
        <v>0</v>
      </c>
      <c r="AA14" s="33">
        <f t="shared" si="2"/>
        <v>0</v>
      </c>
      <c r="AB14" s="14">
        <v>0</v>
      </c>
    </row>
    <row r="15" spans="1:32" x14ac:dyDescent="0.25">
      <c r="A15" s="20">
        <v>781442</v>
      </c>
      <c r="B15" s="1" t="s">
        <v>12</v>
      </c>
      <c r="C15" s="1" t="s">
        <v>4</v>
      </c>
      <c r="D15" s="9">
        <v>11.67</v>
      </c>
      <c r="E15" s="10">
        <v>8</v>
      </c>
      <c r="F15" s="10">
        <v>13</v>
      </c>
      <c r="G15" s="10">
        <v>5</v>
      </c>
      <c r="H15" s="10">
        <v>8</v>
      </c>
      <c r="I15" s="9">
        <v>11.89</v>
      </c>
      <c r="J15" s="10">
        <v>8</v>
      </c>
      <c r="K15" s="9">
        <v>10.6</v>
      </c>
      <c r="L15" s="10">
        <v>10</v>
      </c>
      <c r="M15" s="10">
        <v>17</v>
      </c>
      <c r="N15" s="10">
        <v>4</v>
      </c>
      <c r="O15" s="1">
        <f>SUM(D15:N15)</f>
        <v>107.16</v>
      </c>
      <c r="Q15" s="1">
        <v>27</v>
      </c>
      <c r="S15" s="19">
        <v>3</v>
      </c>
      <c r="T15" s="19">
        <v>4</v>
      </c>
      <c r="U15" s="19">
        <v>2</v>
      </c>
      <c r="V15" s="19">
        <v>2</v>
      </c>
      <c r="W15" s="19">
        <v>2</v>
      </c>
      <c r="X15" s="19">
        <v>2</v>
      </c>
      <c r="Y15" s="14"/>
      <c r="Z15" s="14">
        <f t="shared" si="4"/>
        <v>15</v>
      </c>
      <c r="AA15" s="33">
        <f t="shared" si="2"/>
        <v>61.437878787878788</v>
      </c>
      <c r="AB15" s="14">
        <f t="shared" si="3"/>
        <v>2</v>
      </c>
    </row>
    <row r="16" spans="1:32" x14ac:dyDescent="0.25">
      <c r="A16" s="1">
        <v>945990</v>
      </c>
      <c r="B16" s="1" t="s">
        <v>71</v>
      </c>
      <c r="C16" s="1" t="s">
        <v>4</v>
      </c>
      <c r="D16" s="11">
        <v>11.67</v>
      </c>
      <c r="E16" s="12">
        <v>8</v>
      </c>
      <c r="F16" s="12">
        <v>13</v>
      </c>
      <c r="G16" s="12">
        <v>5</v>
      </c>
      <c r="H16" s="11">
        <v>7.75</v>
      </c>
      <c r="I16" s="12">
        <v>12</v>
      </c>
      <c r="J16" s="12">
        <v>8</v>
      </c>
      <c r="K16" s="12">
        <v>11</v>
      </c>
      <c r="L16" s="11">
        <v>11.67</v>
      </c>
      <c r="M16" s="11">
        <v>16.8</v>
      </c>
      <c r="N16" s="12">
        <v>4</v>
      </c>
      <c r="O16" s="1">
        <f>SUM(D16:N16)</f>
        <v>108.89</v>
      </c>
      <c r="Q16" s="1">
        <v>16</v>
      </c>
      <c r="S16" s="19">
        <v>2</v>
      </c>
      <c r="T16" s="19">
        <v>4</v>
      </c>
      <c r="U16" s="19">
        <v>0</v>
      </c>
      <c r="V16" s="19">
        <v>2</v>
      </c>
      <c r="W16" s="19">
        <v>1</v>
      </c>
      <c r="X16" s="19">
        <v>4</v>
      </c>
      <c r="Y16" s="14"/>
      <c r="Z16" s="14">
        <f t="shared" si="4"/>
        <v>13</v>
      </c>
      <c r="AA16" s="33">
        <f t="shared" si="2"/>
        <v>54.145875420875413</v>
      </c>
      <c r="AB16" s="14">
        <f t="shared" si="3"/>
        <v>1</v>
      </c>
    </row>
    <row r="17" spans="1:28" x14ac:dyDescent="0.25">
      <c r="A17" s="1">
        <v>883049</v>
      </c>
      <c r="B17" s="1" t="s">
        <v>30</v>
      </c>
      <c r="C17" s="1" t="s">
        <v>4</v>
      </c>
      <c r="D17" s="10">
        <v>12</v>
      </c>
      <c r="E17" s="9">
        <v>7.83</v>
      </c>
      <c r="F17" s="10">
        <v>13</v>
      </c>
      <c r="G17" s="10">
        <v>5</v>
      </c>
      <c r="H17" s="10">
        <v>8</v>
      </c>
      <c r="I17" s="10">
        <v>12</v>
      </c>
      <c r="J17" s="10">
        <v>8</v>
      </c>
      <c r="K17" s="10">
        <v>11</v>
      </c>
      <c r="L17" s="10">
        <v>12</v>
      </c>
      <c r="M17" s="10">
        <v>17</v>
      </c>
      <c r="N17" s="10">
        <v>4</v>
      </c>
      <c r="O17" s="1">
        <f>SUM(D17:N17)</f>
        <v>109.83</v>
      </c>
      <c r="Q17" s="1">
        <v>27</v>
      </c>
      <c r="S17" s="19">
        <v>5</v>
      </c>
      <c r="T17" s="19">
        <v>5</v>
      </c>
      <c r="U17" s="19">
        <v>6</v>
      </c>
      <c r="V17" s="19">
        <v>4</v>
      </c>
      <c r="W17" s="19">
        <v>4</v>
      </c>
      <c r="X17" s="19">
        <v>4</v>
      </c>
      <c r="Y17" s="14"/>
      <c r="Z17" s="14">
        <f t="shared" si="4"/>
        <v>28</v>
      </c>
      <c r="AA17" s="33">
        <f t="shared" si="2"/>
        <v>85.516919191919186</v>
      </c>
      <c r="AB17" s="14">
        <f t="shared" si="3"/>
        <v>4</v>
      </c>
    </row>
    <row r="18" spans="1:28" x14ac:dyDescent="0.25">
      <c r="A18" s="20">
        <v>900032</v>
      </c>
      <c r="B18" s="1" t="s">
        <v>60</v>
      </c>
      <c r="C18" s="1" t="s">
        <v>4</v>
      </c>
      <c r="D18" s="11">
        <v>11.83</v>
      </c>
      <c r="E18" s="12">
        <v>8</v>
      </c>
      <c r="F18" s="12">
        <v>13</v>
      </c>
      <c r="G18" s="12">
        <v>5</v>
      </c>
      <c r="H18" s="11">
        <v>7.75</v>
      </c>
      <c r="I18" s="12">
        <v>12</v>
      </c>
      <c r="J18" s="11">
        <v>7.96</v>
      </c>
      <c r="K18" s="12">
        <v>11</v>
      </c>
      <c r="L18" s="12">
        <v>12</v>
      </c>
      <c r="M18" s="11">
        <v>16.8</v>
      </c>
      <c r="N18" s="12">
        <v>4</v>
      </c>
      <c r="O18" s="1">
        <f>SUM(D18:N18)</f>
        <v>109.33999999999999</v>
      </c>
      <c r="Q18" s="1">
        <v>25</v>
      </c>
      <c r="S18" s="19">
        <v>5</v>
      </c>
      <c r="T18" s="19">
        <v>4</v>
      </c>
      <c r="U18" s="19">
        <v>6</v>
      </c>
      <c r="V18" s="19">
        <v>1</v>
      </c>
      <c r="W18" s="19">
        <v>0</v>
      </c>
      <c r="X18" s="19">
        <v>5</v>
      </c>
      <c r="Y18" s="14"/>
      <c r="Z18" s="14">
        <f t="shared" si="4"/>
        <v>21</v>
      </c>
      <c r="AA18" s="33">
        <f t="shared" si="2"/>
        <v>72.025925925925918</v>
      </c>
      <c r="AB18" s="14">
        <f t="shared" si="3"/>
        <v>3</v>
      </c>
    </row>
    <row r="19" spans="1:28" x14ac:dyDescent="0.25">
      <c r="A19" s="1">
        <v>901510</v>
      </c>
      <c r="B19" s="1" t="s">
        <v>53</v>
      </c>
      <c r="C19" s="1" t="s">
        <v>4</v>
      </c>
      <c r="S19" s="19"/>
      <c r="T19" s="19"/>
      <c r="U19" s="19"/>
      <c r="V19" s="19"/>
      <c r="W19" s="19"/>
      <c r="X19" s="19"/>
      <c r="Y19" s="14"/>
      <c r="Z19" s="14">
        <f t="shared" si="4"/>
        <v>0</v>
      </c>
      <c r="AA19" s="33">
        <f t="shared" si="2"/>
        <v>0</v>
      </c>
      <c r="AB19" s="14">
        <v>0</v>
      </c>
    </row>
    <row r="20" spans="1:28" x14ac:dyDescent="0.25">
      <c r="A20" s="20">
        <v>895891</v>
      </c>
      <c r="B20" s="1" t="s">
        <v>31</v>
      </c>
      <c r="C20" s="1" t="s">
        <v>4</v>
      </c>
      <c r="D20" s="9">
        <v>10.17</v>
      </c>
      <c r="E20" s="10">
        <v>7</v>
      </c>
      <c r="F20" s="9">
        <v>7.5</v>
      </c>
      <c r="G20" s="10">
        <v>4</v>
      </c>
      <c r="H20" s="9">
        <v>2.5</v>
      </c>
      <c r="I20" s="9">
        <v>8.33</v>
      </c>
      <c r="J20" s="9">
        <v>0.01</v>
      </c>
      <c r="K20" s="9">
        <v>5.8</v>
      </c>
      <c r="L20" s="9">
        <v>9.33</v>
      </c>
      <c r="M20" s="9">
        <v>11.5</v>
      </c>
      <c r="N20" s="10">
        <v>4</v>
      </c>
      <c r="O20" s="1">
        <f>SUM(D20:N20)</f>
        <v>70.139999999999986</v>
      </c>
      <c r="Q20" s="1">
        <v>10</v>
      </c>
      <c r="S20" s="19">
        <v>5</v>
      </c>
      <c r="T20" s="19">
        <v>4</v>
      </c>
      <c r="U20" s="19">
        <v>6</v>
      </c>
      <c r="V20" s="19">
        <v>3</v>
      </c>
      <c r="W20" s="19">
        <v>5</v>
      </c>
      <c r="X20" s="19">
        <v>4</v>
      </c>
      <c r="Y20" s="14"/>
      <c r="Z20" s="14">
        <f t="shared" si="4"/>
        <v>27</v>
      </c>
      <c r="AA20" s="33">
        <f t="shared" si="2"/>
        <v>68.394612794612797</v>
      </c>
      <c r="AB20" s="14">
        <f t="shared" si="3"/>
        <v>2</v>
      </c>
    </row>
    <row r="21" spans="1:28" x14ac:dyDescent="0.25">
      <c r="A21" s="20">
        <v>939760</v>
      </c>
      <c r="B21" s="1" t="s">
        <v>69</v>
      </c>
      <c r="C21" s="1" t="s">
        <v>8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">
        <f>SUM(D21:N21)</f>
        <v>0</v>
      </c>
      <c r="Q21" s="1">
        <v>1.5</v>
      </c>
      <c r="S21" s="19">
        <v>0</v>
      </c>
      <c r="T21" s="19">
        <v>5</v>
      </c>
      <c r="U21" s="19">
        <v>6</v>
      </c>
      <c r="V21" s="19">
        <v>1</v>
      </c>
      <c r="W21" s="19">
        <v>4</v>
      </c>
      <c r="X21" s="19">
        <v>3</v>
      </c>
      <c r="Y21" s="14"/>
      <c r="Z21" s="14">
        <f>SUM(S21:Y21)</f>
        <v>19</v>
      </c>
      <c r="AA21" s="33">
        <f t="shared" si="2"/>
        <v>34.861111111111114</v>
      </c>
      <c r="AB21" s="14">
        <v>0</v>
      </c>
    </row>
    <row r="22" spans="1:28" x14ac:dyDescent="0.25">
      <c r="A22" s="20">
        <v>1004636</v>
      </c>
      <c r="B22" s="1" t="s">
        <v>85</v>
      </c>
      <c r="C22" s="1" t="s">
        <v>4</v>
      </c>
      <c r="D22" s="9">
        <v>10.83</v>
      </c>
      <c r="E22" s="10">
        <v>6</v>
      </c>
      <c r="F22" s="10">
        <v>13</v>
      </c>
      <c r="G22" s="10">
        <v>5</v>
      </c>
      <c r="H22" s="10">
        <v>4</v>
      </c>
      <c r="I22" s="9">
        <v>11.11</v>
      </c>
      <c r="J22" s="9">
        <v>5.67</v>
      </c>
      <c r="K22" s="9">
        <v>10.6</v>
      </c>
      <c r="L22" s="10">
        <v>12</v>
      </c>
      <c r="M22" s="10">
        <v>16</v>
      </c>
      <c r="N22" s="9">
        <v>3.5</v>
      </c>
      <c r="O22" s="1">
        <f>SUM(D22:N22)</f>
        <v>97.71</v>
      </c>
      <c r="Q22" s="1">
        <v>21</v>
      </c>
      <c r="S22" s="19">
        <v>2</v>
      </c>
      <c r="T22" s="19">
        <v>5</v>
      </c>
      <c r="U22" s="19">
        <v>6</v>
      </c>
      <c r="V22" s="19">
        <v>1</v>
      </c>
      <c r="W22" s="19">
        <v>3</v>
      </c>
      <c r="X22" s="19">
        <v>5</v>
      </c>
      <c r="Y22" s="14"/>
      <c r="Z22" s="14">
        <f t="shared" si="4"/>
        <v>22</v>
      </c>
      <c r="AA22" s="33">
        <f t="shared" si="2"/>
        <v>69.706818181818178</v>
      </c>
      <c r="AB22" s="14">
        <f t="shared" si="3"/>
        <v>3</v>
      </c>
    </row>
    <row r="23" spans="1:28" x14ac:dyDescent="0.25">
      <c r="A23" s="20">
        <v>788416</v>
      </c>
      <c r="B23" s="1" t="s">
        <v>14</v>
      </c>
      <c r="C23" s="1" t="s">
        <v>4</v>
      </c>
      <c r="D23" s="12">
        <v>12</v>
      </c>
      <c r="E23" s="12">
        <v>8</v>
      </c>
      <c r="F23" s="12">
        <v>13</v>
      </c>
      <c r="G23" s="12">
        <v>5</v>
      </c>
      <c r="H23" s="11">
        <v>7.5</v>
      </c>
      <c r="I23" s="12">
        <v>12</v>
      </c>
      <c r="J23" s="12">
        <v>8</v>
      </c>
      <c r="K23" s="11">
        <v>10.199999999999999</v>
      </c>
      <c r="L23" s="12">
        <v>10</v>
      </c>
      <c r="M23" s="12">
        <v>17</v>
      </c>
      <c r="N23" s="12">
        <v>4</v>
      </c>
      <c r="O23" s="1">
        <f>SUM(D23:N23)</f>
        <v>106.7</v>
      </c>
      <c r="Q23" s="1">
        <v>27</v>
      </c>
      <c r="S23" s="19">
        <v>3</v>
      </c>
      <c r="T23" s="19">
        <v>5</v>
      </c>
      <c r="U23" s="19">
        <v>2</v>
      </c>
      <c r="V23" s="19">
        <v>2</v>
      </c>
      <c r="W23" s="19">
        <v>3</v>
      </c>
      <c r="X23" s="19">
        <v>3</v>
      </c>
      <c r="Y23" s="14"/>
      <c r="Z23" s="14">
        <f t="shared" si="4"/>
        <v>18</v>
      </c>
      <c r="AA23" s="33">
        <f t="shared" si="2"/>
        <v>66.75</v>
      </c>
      <c r="AB23" s="14">
        <f t="shared" si="3"/>
        <v>2</v>
      </c>
    </row>
    <row r="24" spans="1:28" x14ac:dyDescent="0.25">
      <c r="A24" s="20">
        <v>904562</v>
      </c>
      <c r="B24" s="1" t="s">
        <v>36</v>
      </c>
      <c r="C24" s="1" t="s">
        <v>8</v>
      </c>
      <c r="D24" s="9">
        <v>11.46</v>
      </c>
      <c r="E24" s="10">
        <v>1</v>
      </c>
      <c r="F24" s="9">
        <v>0.5</v>
      </c>
      <c r="G24" s="9">
        <v>1.55</v>
      </c>
      <c r="H24" s="9">
        <v>3.1</v>
      </c>
      <c r="I24" s="9">
        <v>11.33</v>
      </c>
      <c r="J24" s="9">
        <v>4.08</v>
      </c>
      <c r="K24" s="9">
        <v>6.63</v>
      </c>
      <c r="L24" s="9">
        <v>8.5500000000000007</v>
      </c>
      <c r="M24" s="10">
        <v>13</v>
      </c>
      <c r="N24" s="9">
        <v>3.83</v>
      </c>
      <c r="O24" s="1">
        <f>SUM(D24:N24)</f>
        <v>65.03</v>
      </c>
      <c r="Q24" s="1">
        <v>14</v>
      </c>
      <c r="S24" s="19">
        <v>5</v>
      </c>
      <c r="T24" s="19">
        <v>4</v>
      </c>
      <c r="U24" s="19">
        <v>5</v>
      </c>
      <c r="V24" s="19">
        <v>3</v>
      </c>
      <c r="W24" s="19">
        <v>2</v>
      </c>
      <c r="X24" s="19">
        <v>1</v>
      </c>
      <c r="Y24" s="14"/>
      <c r="Z24" s="14">
        <f t="shared" si="4"/>
        <v>20</v>
      </c>
      <c r="AA24" s="33">
        <f t="shared" si="2"/>
        <v>56.075841750841754</v>
      </c>
      <c r="AB24" s="14">
        <f t="shared" si="3"/>
        <v>1</v>
      </c>
    </row>
    <row r="25" spans="1:28" x14ac:dyDescent="0.25">
      <c r="A25" s="1">
        <v>781824</v>
      </c>
      <c r="B25" s="1" t="s">
        <v>13</v>
      </c>
      <c r="C25" s="1" t="s">
        <v>4</v>
      </c>
      <c r="S25" s="19">
        <v>3</v>
      </c>
      <c r="T25" s="19">
        <v>6</v>
      </c>
      <c r="U25" s="19">
        <v>5</v>
      </c>
      <c r="V25" s="19">
        <v>3</v>
      </c>
      <c r="W25" s="19">
        <v>4</v>
      </c>
      <c r="X25" s="19">
        <v>6</v>
      </c>
      <c r="Y25" s="14">
        <v>4</v>
      </c>
      <c r="Z25" s="14">
        <f t="shared" si="4"/>
        <v>31</v>
      </c>
      <c r="AA25" s="33">
        <f>100*Z25/42</f>
        <v>73.80952380952381</v>
      </c>
      <c r="AB25" s="14">
        <f t="shared" si="3"/>
        <v>3</v>
      </c>
    </row>
    <row r="26" spans="1:28" x14ac:dyDescent="0.25">
      <c r="A26" s="20">
        <v>1016381</v>
      </c>
      <c r="B26" s="1" t="s">
        <v>80</v>
      </c>
      <c r="C26" s="1" t="s">
        <v>8</v>
      </c>
      <c r="D26" s="12">
        <v>12</v>
      </c>
      <c r="E26" s="12">
        <v>8</v>
      </c>
      <c r="F26" s="12">
        <v>13</v>
      </c>
      <c r="G26" s="12">
        <v>5</v>
      </c>
      <c r="H26" s="11">
        <v>7.5</v>
      </c>
      <c r="I26" s="11">
        <v>11.33</v>
      </c>
      <c r="J26" s="12">
        <v>8</v>
      </c>
      <c r="K26" s="12">
        <v>11</v>
      </c>
      <c r="L26" s="11">
        <v>9.09</v>
      </c>
      <c r="M26" s="12">
        <v>17</v>
      </c>
      <c r="N26" s="11">
        <v>3.67</v>
      </c>
      <c r="O26" s="1">
        <f t="shared" ref="O26:O42" si="5">SUM(D26:N26)</f>
        <v>105.59</v>
      </c>
      <c r="Q26" s="1">
        <v>12</v>
      </c>
      <c r="S26" s="19">
        <v>2</v>
      </c>
      <c r="T26" s="19">
        <v>3</v>
      </c>
      <c r="U26" s="19">
        <v>6</v>
      </c>
      <c r="V26" s="19">
        <v>3</v>
      </c>
      <c r="W26" s="19">
        <v>3</v>
      </c>
      <c r="X26" s="19">
        <v>2</v>
      </c>
      <c r="Y26" s="14"/>
      <c r="Z26" s="14">
        <f t="shared" si="4"/>
        <v>19</v>
      </c>
      <c r="AA26" s="33">
        <f t="shared" ref="AA26:AA57" si="6">65*Z26/36+25*O26/110+10*Q26/27</f>
        <v>62.747727272727275</v>
      </c>
      <c r="AB26" s="14">
        <f t="shared" si="3"/>
        <v>2</v>
      </c>
    </row>
    <row r="27" spans="1:28" x14ac:dyDescent="0.25">
      <c r="A27" s="1">
        <v>965145</v>
      </c>
      <c r="B27" s="1" t="s">
        <v>73</v>
      </c>
      <c r="C27" s="1" t="s">
        <v>4</v>
      </c>
      <c r="D27" s="11">
        <v>11.67</v>
      </c>
      <c r="E27" s="12">
        <v>8</v>
      </c>
      <c r="F27" s="12">
        <v>13</v>
      </c>
      <c r="G27" s="12">
        <v>5</v>
      </c>
      <c r="H27" s="12">
        <v>8</v>
      </c>
      <c r="I27" s="12">
        <v>12</v>
      </c>
      <c r="J27" s="12">
        <v>8</v>
      </c>
      <c r="K27" s="11">
        <v>10.67</v>
      </c>
      <c r="L27" s="11">
        <v>11.67</v>
      </c>
      <c r="M27" s="11">
        <v>16.8</v>
      </c>
      <c r="N27" s="12">
        <v>4</v>
      </c>
      <c r="O27" s="1">
        <f t="shared" si="5"/>
        <v>108.81</v>
      </c>
      <c r="Q27" s="1">
        <v>22</v>
      </c>
      <c r="S27" s="19">
        <v>6</v>
      </c>
      <c r="T27" s="19">
        <v>4</v>
      </c>
      <c r="U27" s="19">
        <v>6</v>
      </c>
      <c r="V27" s="19">
        <v>1</v>
      </c>
      <c r="W27" s="19">
        <v>4</v>
      </c>
      <c r="X27" s="19">
        <v>5</v>
      </c>
      <c r="Y27" s="14"/>
      <c r="Z27" s="14">
        <f t="shared" si="4"/>
        <v>26</v>
      </c>
      <c r="AA27" s="33">
        <f t="shared" si="6"/>
        <v>79.822138047138054</v>
      </c>
      <c r="AB27" s="14">
        <f t="shared" si="3"/>
        <v>4</v>
      </c>
    </row>
    <row r="28" spans="1:28" x14ac:dyDescent="0.25">
      <c r="A28" s="20">
        <v>791597</v>
      </c>
      <c r="B28" s="1" t="s">
        <v>44</v>
      </c>
      <c r="C28" s="1" t="s">
        <v>4</v>
      </c>
      <c r="D28" s="9">
        <v>11.33</v>
      </c>
      <c r="E28" s="9">
        <v>7.83</v>
      </c>
      <c r="F28" s="10">
        <v>13</v>
      </c>
      <c r="G28" s="10">
        <v>5</v>
      </c>
      <c r="H28" s="9">
        <v>7.75</v>
      </c>
      <c r="I28" s="10">
        <v>12</v>
      </c>
      <c r="J28" s="10">
        <v>8</v>
      </c>
      <c r="K28" s="10">
        <v>11</v>
      </c>
      <c r="L28" s="10">
        <v>12</v>
      </c>
      <c r="M28" s="10">
        <v>17</v>
      </c>
      <c r="N28" s="10">
        <v>4</v>
      </c>
      <c r="O28" s="1">
        <f t="shared" si="5"/>
        <v>108.91</v>
      </c>
      <c r="Q28" s="1">
        <v>25</v>
      </c>
      <c r="S28" s="19">
        <v>4</v>
      </c>
      <c r="T28" s="19">
        <v>5</v>
      </c>
      <c r="U28" s="19">
        <v>6</v>
      </c>
      <c r="V28" s="19">
        <v>4</v>
      </c>
      <c r="W28" s="19">
        <v>5</v>
      </c>
      <c r="X28" s="19">
        <v>0</v>
      </c>
      <c r="Y28" s="14"/>
      <c r="Z28" s="14">
        <f t="shared" si="4"/>
        <v>24</v>
      </c>
      <c r="AA28" s="33">
        <f t="shared" si="6"/>
        <v>77.344865319865335</v>
      </c>
      <c r="AB28" s="14">
        <f t="shared" si="3"/>
        <v>3</v>
      </c>
    </row>
    <row r="29" spans="1:28" x14ac:dyDescent="0.25">
      <c r="A29" s="20">
        <v>900427</v>
      </c>
      <c r="B29" s="1" t="s">
        <v>54</v>
      </c>
      <c r="C29" s="1" t="s">
        <v>4</v>
      </c>
      <c r="D29" s="12">
        <v>12</v>
      </c>
      <c r="E29" s="11">
        <v>7.83</v>
      </c>
      <c r="F29" s="12">
        <v>13</v>
      </c>
      <c r="G29" s="12">
        <v>5</v>
      </c>
      <c r="H29" s="12">
        <v>8</v>
      </c>
      <c r="I29" s="12">
        <v>12</v>
      </c>
      <c r="J29" s="12">
        <v>8</v>
      </c>
      <c r="K29" s="12">
        <v>11</v>
      </c>
      <c r="L29" s="12">
        <v>12</v>
      </c>
      <c r="M29" s="12">
        <v>17</v>
      </c>
      <c r="N29" s="12">
        <v>4</v>
      </c>
      <c r="O29" s="1">
        <f t="shared" si="5"/>
        <v>109.83</v>
      </c>
      <c r="Q29" s="1">
        <v>27</v>
      </c>
      <c r="S29" s="19">
        <v>5</v>
      </c>
      <c r="T29" s="19">
        <v>5</v>
      </c>
      <c r="U29" s="19">
        <v>6</v>
      </c>
      <c r="V29" s="19">
        <v>3</v>
      </c>
      <c r="W29" s="19">
        <v>4</v>
      </c>
      <c r="X29" s="19">
        <v>6</v>
      </c>
      <c r="Y29" s="14"/>
      <c r="Z29" s="14">
        <f t="shared" si="4"/>
        <v>29</v>
      </c>
      <c r="AA29" s="33">
        <f t="shared" si="6"/>
        <v>87.322474747474757</v>
      </c>
      <c r="AB29" s="14">
        <f t="shared" si="3"/>
        <v>4</v>
      </c>
    </row>
    <row r="30" spans="1:28" x14ac:dyDescent="0.25">
      <c r="A30" s="1">
        <v>902904</v>
      </c>
      <c r="B30" s="1" t="s">
        <v>62</v>
      </c>
      <c r="C30" s="1" t="s">
        <v>4</v>
      </c>
      <c r="D30" s="9">
        <v>11.83</v>
      </c>
      <c r="E30" s="9">
        <v>7.67</v>
      </c>
      <c r="F30" s="10">
        <v>13</v>
      </c>
      <c r="G30" s="10">
        <v>5</v>
      </c>
      <c r="H30" s="9">
        <v>5.5</v>
      </c>
      <c r="I30" s="9">
        <v>11.5</v>
      </c>
      <c r="J30" s="10">
        <v>8</v>
      </c>
      <c r="K30" s="10">
        <v>11</v>
      </c>
      <c r="L30" s="10">
        <v>0</v>
      </c>
      <c r="M30" s="9">
        <v>16.8</v>
      </c>
      <c r="N30" s="10">
        <v>0</v>
      </c>
      <c r="O30" s="1">
        <f t="shared" si="5"/>
        <v>90.3</v>
      </c>
      <c r="Q30" s="1">
        <v>17</v>
      </c>
      <c r="S30" s="19">
        <v>2</v>
      </c>
      <c r="T30" s="19">
        <v>4</v>
      </c>
      <c r="U30" s="19">
        <v>0</v>
      </c>
      <c r="V30" s="19">
        <v>3</v>
      </c>
      <c r="W30" s="19">
        <v>0</v>
      </c>
      <c r="X30" s="19">
        <v>3</v>
      </c>
      <c r="Y30" s="14"/>
      <c r="Z30" s="14">
        <f t="shared" si="4"/>
        <v>12</v>
      </c>
      <c r="AA30" s="33">
        <f t="shared" si="6"/>
        <v>48.485690235690235</v>
      </c>
      <c r="AB30" s="14">
        <f t="shared" si="3"/>
        <v>0</v>
      </c>
    </row>
    <row r="31" spans="1:28" x14ac:dyDescent="0.25">
      <c r="A31" s="20">
        <v>1009916</v>
      </c>
      <c r="B31" s="1" t="s">
        <v>81</v>
      </c>
      <c r="C31" s="1" t="s">
        <v>8</v>
      </c>
      <c r="D31" s="11">
        <v>10.67</v>
      </c>
      <c r="E31" s="11">
        <v>5.67</v>
      </c>
      <c r="F31" s="12">
        <v>13</v>
      </c>
      <c r="G31" s="12">
        <v>3</v>
      </c>
      <c r="H31" s="11">
        <v>3.25</v>
      </c>
      <c r="I31" s="11">
        <v>11.89</v>
      </c>
      <c r="J31" s="12">
        <v>2</v>
      </c>
      <c r="K31" s="12">
        <v>0</v>
      </c>
      <c r="L31" s="12">
        <v>10</v>
      </c>
      <c r="M31" s="11">
        <v>16.399999999999999</v>
      </c>
      <c r="N31" s="12">
        <v>4</v>
      </c>
      <c r="O31" s="1">
        <f t="shared" si="5"/>
        <v>79.88</v>
      </c>
      <c r="Q31" s="1">
        <v>20</v>
      </c>
      <c r="S31" s="19">
        <v>5</v>
      </c>
      <c r="T31" s="19">
        <v>4</v>
      </c>
      <c r="U31" s="19">
        <v>4</v>
      </c>
      <c r="V31" s="19">
        <v>5</v>
      </c>
      <c r="W31" s="19">
        <v>5</v>
      </c>
      <c r="X31" s="19">
        <v>0</v>
      </c>
      <c r="Y31" s="14"/>
      <c r="Z31" s="14">
        <f t="shared" si="4"/>
        <v>23</v>
      </c>
      <c r="AA31" s="33">
        <f t="shared" si="6"/>
        <v>67.089730639730647</v>
      </c>
      <c r="AB31" s="14">
        <f t="shared" si="3"/>
        <v>2</v>
      </c>
    </row>
    <row r="32" spans="1:28" x14ac:dyDescent="0.25">
      <c r="A32" s="20">
        <v>895914</v>
      </c>
      <c r="B32" s="1" t="s">
        <v>46</v>
      </c>
      <c r="C32" s="1" t="s">
        <v>4</v>
      </c>
      <c r="D32" s="9">
        <v>11.17</v>
      </c>
      <c r="E32" s="10">
        <v>7</v>
      </c>
      <c r="F32" s="10">
        <v>13</v>
      </c>
      <c r="G32" s="9">
        <v>4.5</v>
      </c>
      <c r="H32" s="9">
        <v>7.5</v>
      </c>
      <c r="I32" s="9">
        <v>11.11</v>
      </c>
      <c r="J32" s="9">
        <v>5.58</v>
      </c>
      <c r="K32" s="9">
        <v>7.63</v>
      </c>
      <c r="L32" s="10">
        <v>12</v>
      </c>
      <c r="M32" s="10">
        <v>0</v>
      </c>
      <c r="N32" s="10">
        <v>0</v>
      </c>
      <c r="O32" s="1">
        <f t="shared" si="5"/>
        <v>79.489999999999995</v>
      </c>
      <c r="Q32" s="1">
        <v>23</v>
      </c>
      <c r="S32" s="19">
        <v>5</v>
      </c>
      <c r="T32" s="19">
        <v>4</v>
      </c>
      <c r="U32" s="19">
        <v>2</v>
      </c>
      <c r="V32" s="19">
        <v>2</v>
      </c>
      <c r="W32" s="19">
        <v>4</v>
      </c>
      <c r="X32" s="19">
        <v>3</v>
      </c>
      <c r="Y32" s="14"/>
      <c r="Z32" s="14">
        <f t="shared" si="4"/>
        <v>20</v>
      </c>
      <c r="AA32" s="33">
        <f t="shared" si="6"/>
        <v>62.695538720538721</v>
      </c>
      <c r="AB32" s="14">
        <f t="shared" si="3"/>
        <v>2</v>
      </c>
    </row>
    <row r="33" spans="1:28" x14ac:dyDescent="0.25">
      <c r="A33" s="20">
        <v>779700</v>
      </c>
      <c r="B33" s="1" t="s">
        <v>17</v>
      </c>
      <c r="C33" s="1" t="s">
        <v>4</v>
      </c>
      <c r="D33" s="9">
        <v>10.5</v>
      </c>
      <c r="E33" s="9">
        <v>5.33</v>
      </c>
      <c r="F33" s="10">
        <v>13</v>
      </c>
      <c r="G33" s="10">
        <v>5</v>
      </c>
      <c r="H33" s="9">
        <v>5.25</v>
      </c>
      <c r="I33" s="10">
        <v>12</v>
      </c>
      <c r="J33" s="9">
        <v>7.67</v>
      </c>
      <c r="K33" s="9">
        <v>9.8000000000000007</v>
      </c>
      <c r="L33" s="10">
        <v>10</v>
      </c>
      <c r="M33" s="9">
        <v>16.600000000000001</v>
      </c>
      <c r="N33" s="9">
        <v>3.5</v>
      </c>
      <c r="O33" s="1">
        <f t="shared" si="5"/>
        <v>98.65</v>
      </c>
      <c r="Q33" s="1">
        <v>24</v>
      </c>
      <c r="S33" s="19">
        <v>3</v>
      </c>
      <c r="T33" s="19">
        <v>3</v>
      </c>
      <c r="U33" s="19">
        <v>5</v>
      </c>
      <c r="V33" s="19">
        <v>3</v>
      </c>
      <c r="W33" s="19">
        <v>4</v>
      </c>
      <c r="X33" s="19">
        <v>4</v>
      </c>
      <c r="Y33" s="14"/>
      <c r="Z33" s="14">
        <f t="shared" si="4"/>
        <v>22</v>
      </c>
      <c r="AA33" s="33">
        <f t="shared" si="6"/>
        <v>71.031565656565661</v>
      </c>
      <c r="AB33" s="14">
        <f t="shared" si="3"/>
        <v>3</v>
      </c>
    </row>
    <row r="34" spans="1:28" x14ac:dyDescent="0.25">
      <c r="A34" s="1">
        <v>947574</v>
      </c>
      <c r="B34" s="1" t="s">
        <v>70</v>
      </c>
      <c r="C34" s="1" t="s">
        <v>4</v>
      </c>
      <c r="D34" s="11">
        <v>11.5</v>
      </c>
      <c r="E34" s="11">
        <v>6.67</v>
      </c>
      <c r="F34" s="12">
        <v>13</v>
      </c>
      <c r="G34" s="12">
        <v>5</v>
      </c>
      <c r="H34" s="11">
        <v>7.5</v>
      </c>
      <c r="I34" s="11">
        <v>11.33</v>
      </c>
      <c r="J34" s="11">
        <v>2.08</v>
      </c>
      <c r="K34" s="12">
        <v>0</v>
      </c>
      <c r="L34" s="12">
        <v>6</v>
      </c>
      <c r="M34" s="11">
        <v>1.86</v>
      </c>
      <c r="N34" s="12">
        <v>0</v>
      </c>
      <c r="O34" s="1">
        <f t="shared" si="5"/>
        <v>64.94</v>
      </c>
      <c r="Q34" s="1">
        <v>18</v>
      </c>
      <c r="S34" s="19">
        <v>5</v>
      </c>
      <c r="T34" s="19">
        <v>2</v>
      </c>
      <c r="U34" s="19">
        <v>0</v>
      </c>
      <c r="V34" s="19">
        <v>3</v>
      </c>
      <c r="W34" s="19">
        <v>0</v>
      </c>
      <c r="X34" s="19">
        <v>4</v>
      </c>
      <c r="Y34" s="14"/>
      <c r="Z34" s="14">
        <f t="shared" si="4"/>
        <v>14</v>
      </c>
      <c r="AA34" s="33">
        <f t="shared" si="6"/>
        <v>46.703535353535351</v>
      </c>
      <c r="AB34" s="14">
        <f t="shared" si="3"/>
        <v>0</v>
      </c>
    </row>
    <row r="35" spans="1:28" x14ac:dyDescent="0.25">
      <c r="A35" s="1">
        <v>1021017</v>
      </c>
      <c r="B35" s="1" t="s">
        <v>76</v>
      </c>
      <c r="C35" s="1" t="s">
        <v>8</v>
      </c>
      <c r="D35" s="9">
        <v>11.5</v>
      </c>
      <c r="E35" s="9">
        <v>7.83</v>
      </c>
      <c r="F35" s="10">
        <v>13</v>
      </c>
      <c r="G35" s="10">
        <v>5</v>
      </c>
      <c r="H35" s="9">
        <v>7.75</v>
      </c>
      <c r="I35" s="9">
        <v>11.5</v>
      </c>
      <c r="J35" s="10">
        <v>8</v>
      </c>
      <c r="K35" s="9">
        <v>9.42</v>
      </c>
      <c r="L35" s="9">
        <v>11.83</v>
      </c>
      <c r="M35" s="10">
        <v>17</v>
      </c>
      <c r="N35" s="10">
        <v>4</v>
      </c>
      <c r="O35" s="1">
        <f t="shared" si="5"/>
        <v>106.83</v>
      </c>
      <c r="Q35" s="1">
        <v>26</v>
      </c>
      <c r="S35" s="19">
        <v>6</v>
      </c>
      <c r="T35" s="19">
        <v>5</v>
      </c>
      <c r="U35" s="19">
        <v>6</v>
      </c>
      <c r="V35" s="19">
        <v>4</v>
      </c>
      <c r="W35" s="19">
        <v>6</v>
      </c>
      <c r="X35" s="19">
        <v>6</v>
      </c>
      <c r="Y35" s="14"/>
      <c r="Z35" s="14">
        <f t="shared" si="4"/>
        <v>33</v>
      </c>
      <c r="AA35" s="33">
        <f t="shared" si="6"/>
        <v>93.492508417508432</v>
      </c>
      <c r="AB35" s="14">
        <f t="shared" si="3"/>
        <v>5</v>
      </c>
    </row>
    <row r="36" spans="1:28" x14ac:dyDescent="0.25">
      <c r="A36" s="1">
        <v>898186</v>
      </c>
      <c r="B36" s="1" t="s">
        <v>42</v>
      </c>
      <c r="C36" s="1" t="s">
        <v>4</v>
      </c>
      <c r="D36" s="12">
        <v>12</v>
      </c>
      <c r="E36" s="11">
        <v>6.83</v>
      </c>
      <c r="F36" s="12">
        <v>13</v>
      </c>
      <c r="G36" s="12">
        <v>5</v>
      </c>
      <c r="H36" s="12">
        <v>8</v>
      </c>
      <c r="I36" s="12">
        <v>12</v>
      </c>
      <c r="J36" s="12">
        <v>8</v>
      </c>
      <c r="K36" s="12">
        <v>11</v>
      </c>
      <c r="L36" s="12">
        <v>12</v>
      </c>
      <c r="M36" s="12">
        <v>17</v>
      </c>
      <c r="N36" s="12">
        <v>4</v>
      </c>
      <c r="O36" s="1">
        <f t="shared" si="5"/>
        <v>108.83</v>
      </c>
      <c r="Q36" s="1">
        <v>24</v>
      </c>
      <c r="S36" s="19">
        <v>4</v>
      </c>
      <c r="T36" s="19">
        <v>5</v>
      </c>
      <c r="U36" s="19">
        <v>6</v>
      </c>
      <c r="V36" s="19">
        <v>3</v>
      </c>
      <c r="W36" s="19">
        <v>4</v>
      </c>
      <c r="X36" s="19">
        <v>3</v>
      </c>
      <c r="Y36" s="14"/>
      <c r="Z36" s="14">
        <f t="shared" si="4"/>
        <v>25</v>
      </c>
      <c r="AA36" s="33">
        <f t="shared" si="6"/>
        <v>78.761868686868681</v>
      </c>
      <c r="AB36" s="14">
        <f t="shared" si="3"/>
        <v>3</v>
      </c>
    </row>
    <row r="37" spans="1:28" x14ac:dyDescent="0.25">
      <c r="A37" s="20">
        <v>905927</v>
      </c>
      <c r="B37" s="1" t="s">
        <v>65</v>
      </c>
      <c r="C37" s="1" t="s">
        <v>4</v>
      </c>
      <c r="D37" s="9">
        <v>10.33</v>
      </c>
      <c r="E37" s="9">
        <v>7.67</v>
      </c>
      <c r="F37" s="10">
        <v>13</v>
      </c>
      <c r="G37" s="10">
        <v>5</v>
      </c>
      <c r="H37" s="9">
        <v>7.5</v>
      </c>
      <c r="I37" s="9">
        <v>11.22</v>
      </c>
      <c r="J37" s="9">
        <v>6.67</v>
      </c>
      <c r="K37" s="9">
        <v>10.89</v>
      </c>
      <c r="L37" s="10">
        <v>12</v>
      </c>
      <c r="M37" s="9">
        <v>16.600000000000001</v>
      </c>
      <c r="N37" s="10">
        <v>4</v>
      </c>
      <c r="O37" s="1">
        <f t="shared" si="5"/>
        <v>104.88</v>
      </c>
      <c r="Q37" s="1">
        <v>13</v>
      </c>
      <c r="S37" s="19">
        <v>5</v>
      </c>
      <c r="T37" s="19">
        <v>5</v>
      </c>
      <c r="U37" s="19">
        <v>5</v>
      </c>
      <c r="V37" s="19">
        <v>3</v>
      </c>
      <c r="W37" s="19">
        <v>4</v>
      </c>
      <c r="X37" s="19">
        <v>4</v>
      </c>
      <c r="Y37" s="14"/>
      <c r="Z37" s="14">
        <f t="shared" si="4"/>
        <v>26</v>
      </c>
      <c r="AA37" s="33">
        <f t="shared" si="6"/>
        <v>75.595622895622881</v>
      </c>
      <c r="AB37" s="14">
        <f t="shared" si="3"/>
        <v>3</v>
      </c>
    </row>
    <row r="38" spans="1:28" x14ac:dyDescent="0.25">
      <c r="A38" s="1">
        <v>899826</v>
      </c>
      <c r="B38" s="1" t="s">
        <v>59</v>
      </c>
      <c r="C38" s="1" t="s">
        <v>4</v>
      </c>
      <c r="D38" s="11">
        <v>10.5</v>
      </c>
      <c r="E38" s="12">
        <v>6</v>
      </c>
      <c r="F38" s="12">
        <v>13</v>
      </c>
      <c r="G38" s="12">
        <v>4</v>
      </c>
      <c r="H38" s="11">
        <v>2.5</v>
      </c>
      <c r="I38" s="11">
        <v>11.5</v>
      </c>
      <c r="J38" s="11">
        <v>6.54</v>
      </c>
      <c r="K38" s="11">
        <v>4.5</v>
      </c>
      <c r="L38" s="12">
        <v>0</v>
      </c>
      <c r="M38" s="11">
        <v>11.67</v>
      </c>
      <c r="N38" s="11">
        <v>3.14</v>
      </c>
      <c r="O38" s="1">
        <f t="shared" si="5"/>
        <v>73.349999999999994</v>
      </c>
      <c r="S38" s="19">
        <v>5</v>
      </c>
      <c r="T38" s="19">
        <v>4</v>
      </c>
      <c r="U38" s="19">
        <v>5</v>
      </c>
      <c r="V38" s="19">
        <v>3</v>
      </c>
      <c r="W38" s="19">
        <v>1</v>
      </c>
      <c r="X38" s="19">
        <v>4</v>
      </c>
      <c r="Y38" s="14"/>
      <c r="Z38" s="14">
        <f t="shared" si="4"/>
        <v>22</v>
      </c>
      <c r="AA38" s="33">
        <f t="shared" si="6"/>
        <v>56.392676767676761</v>
      </c>
      <c r="AB38" s="14">
        <f t="shared" si="3"/>
        <v>1</v>
      </c>
    </row>
    <row r="39" spans="1:28" x14ac:dyDescent="0.25">
      <c r="A39" s="20">
        <v>1005949</v>
      </c>
      <c r="B39" s="1" t="s">
        <v>79</v>
      </c>
      <c r="C39" s="1" t="s">
        <v>8</v>
      </c>
      <c r="D39" s="10">
        <v>12</v>
      </c>
      <c r="E39" s="10">
        <v>8</v>
      </c>
      <c r="F39" s="10">
        <v>13</v>
      </c>
      <c r="G39" s="9">
        <v>4.5</v>
      </c>
      <c r="H39" s="9">
        <v>7.5</v>
      </c>
      <c r="I39" s="9">
        <v>11.89</v>
      </c>
      <c r="J39" s="10">
        <v>8</v>
      </c>
      <c r="K39" s="10">
        <v>11</v>
      </c>
      <c r="L39" s="10">
        <v>12</v>
      </c>
      <c r="M39" s="10">
        <v>17</v>
      </c>
      <c r="N39" s="10">
        <v>4</v>
      </c>
      <c r="O39" s="1">
        <f t="shared" si="5"/>
        <v>108.89</v>
      </c>
      <c r="Q39" s="1">
        <v>27</v>
      </c>
      <c r="S39" s="19">
        <v>5</v>
      </c>
      <c r="T39" s="19">
        <v>4</v>
      </c>
      <c r="U39" s="19">
        <v>6</v>
      </c>
      <c r="V39" s="19">
        <v>4</v>
      </c>
      <c r="W39" s="19">
        <v>5</v>
      </c>
      <c r="X39" s="19">
        <v>3</v>
      </c>
      <c r="Y39" s="14"/>
      <c r="Z39" s="14">
        <f t="shared" si="4"/>
        <v>27</v>
      </c>
      <c r="AA39" s="33">
        <f t="shared" si="6"/>
        <v>83.497727272727275</v>
      </c>
      <c r="AB39" s="14">
        <f t="shared" si="3"/>
        <v>4</v>
      </c>
    </row>
    <row r="40" spans="1:28" x14ac:dyDescent="0.25">
      <c r="A40" s="1">
        <v>964968</v>
      </c>
      <c r="B40" s="1" t="s">
        <v>74</v>
      </c>
      <c r="C40" s="1" t="s">
        <v>8</v>
      </c>
      <c r="D40" s="12">
        <v>12</v>
      </c>
      <c r="E40" s="11">
        <v>6.83</v>
      </c>
      <c r="F40" s="12">
        <v>13</v>
      </c>
      <c r="G40" s="12">
        <v>5</v>
      </c>
      <c r="H40" s="11">
        <v>7.5</v>
      </c>
      <c r="I40" s="11">
        <v>10.67</v>
      </c>
      <c r="J40" s="12">
        <v>7</v>
      </c>
      <c r="K40" s="12">
        <v>11</v>
      </c>
      <c r="L40" s="12">
        <v>12</v>
      </c>
      <c r="M40" s="12">
        <v>17</v>
      </c>
      <c r="N40" s="12">
        <v>4</v>
      </c>
      <c r="O40" s="1">
        <f t="shared" si="5"/>
        <v>106</v>
      </c>
      <c r="Q40" s="1">
        <v>27</v>
      </c>
      <c r="S40" s="19">
        <v>4</v>
      </c>
      <c r="T40" s="19">
        <v>4</v>
      </c>
      <c r="U40" s="19">
        <v>6</v>
      </c>
      <c r="V40" s="19">
        <v>1</v>
      </c>
      <c r="W40" s="19">
        <v>5</v>
      </c>
      <c r="X40" s="19">
        <v>4</v>
      </c>
      <c r="Y40" s="14"/>
      <c r="Z40" s="14">
        <f t="shared" si="4"/>
        <v>24</v>
      </c>
      <c r="AA40" s="33">
        <f t="shared" si="6"/>
        <v>77.424242424242422</v>
      </c>
      <c r="AB40" s="14">
        <f t="shared" si="3"/>
        <v>3</v>
      </c>
    </row>
    <row r="41" spans="1:28" x14ac:dyDescent="0.25">
      <c r="A41" s="20">
        <v>744214</v>
      </c>
      <c r="B41" s="1" t="s">
        <v>9</v>
      </c>
      <c r="C41" s="1" t="s">
        <v>4</v>
      </c>
      <c r="D41" s="10">
        <v>12</v>
      </c>
      <c r="E41" s="9">
        <v>7.5</v>
      </c>
      <c r="F41" s="10">
        <v>13</v>
      </c>
      <c r="G41" s="10">
        <v>5</v>
      </c>
      <c r="H41" s="10">
        <v>8</v>
      </c>
      <c r="I41" s="9">
        <v>11.67</v>
      </c>
      <c r="J41" s="9">
        <v>4.67</v>
      </c>
      <c r="K41" s="9">
        <v>8.66</v>
      </c>
      <c r="L41" s="10">
        <v>12</v>
      </c>
      <c r="M41" s="10">
        <v>15</v>
      </c>
      <c r="N41" s="10">
        <v>4</v>
      </c>
      <c r="O41" s="1">
        <f t="shared" si="5"/>
        <v>101.5</v>
      </c>
      <c r="Q41" s="1">
        <v>19</v>
      </c>
      <c r="S41" s="19">
        <v>0</v>
      </c>
      <c r="T41" s="19">
        <v>0</v>
      </c>
      <c r="U41" s="19">
        <v>0</v>
      </c>
      <c r="V41" s="19">
        <v>3</v>
      </c>
      <c r="W41" s="19">
        <v>3</v>
      </c>
      <c r="X41" s="19">
        <v>4</v>
      </c>
      <c r="Y41" s="14"/>
      <c r="Z41" s="14">
        <f t="shared" si="4"/>
        <v>10</v>
      </c>
      <c r="AA41" s="33">
        <f t="shared" si="6"/>
        <v>48.160774410774408</v>
      </c>
      <c r="AB41" s="14">
        <f t="shared" si="3"/>
        <v>0</v>
      </c>
    </row>
    <row r="42" spans="1:28" x14ac:dyDescent="0.25">
      <c r="A42" s="1">
        <v>883366</v>
      </c>
      <c r="B42" s="1" t="s">
        <v>50</v>
      </c>
      <c r="C42" s="1" t="s">
        <v>4</v>
      </c>
      <c r="D42" s="11">
        <v>11.83</v>
      </c>
      <c r="E42" s="12">
        <v>8</v>
      </c>
      <c r="F42" s="12">
        <v>13</v>
      </c>
      <c r="G42" s="12">
        <v>5</v>
      </c>
      <c r="H42" s="11">
        <v>7.25</v>
      </c>
      <c r="I42" s="11">
        <v>11.78</v>
      </c>
      <c r="J42" s="12">
        <v>8</v>
      </c>
      <c r="K42" s="12">
        <v>11</v>
      </c>
      <c r="L42" s="11">
        <v>11.83</v>
      </c>
      <c r="M42" s="12">
        <v>17</v>
      </c>
      <c r="N42" s="12">
        <v>4</v>
      </c>
      <c r="O42" s="1">
        <f t="shared" si="5"/>
        <v>108.69</v>
      </c>
      <c r="Q42" s="1">
        <v>19</v>
      </c>
      <c r="S42" s="19">
        <v>4</v>
      </c>
      <c r="T42" s="34">
        <v>6</v>
      </c>
      <c r="U42" s="19">
        <v>4</v>
      </c>
      <c r="V42" s="19">
        <v>2</v>
      </c>
      <c r="W42" s="19">
        <v>1</v>
      </c>
      <c r="X42" s="19">
        <v>4</v>
      </c>
      <c r="Y42" s="14"/>
      <c r="Z42" s="14">
        <f>SUM(S42:Y42)</f>
        <v>21</v>
      </c>
      <c r="AA42" s="33">
        <f t="shared" si="6"/>
        <v>69.655976430976423</v>
      </c>
      <c r="AB42" s="34">
        <f t="shared" si="3"/>
        <v>3</v>
      </c>
    </row>
    <row r="43" spans="1:28" x14ac:dyDescent="0.25">
      <c r="A43" s="1">
        <v>830034</v>
      </c>
      <c r="B43" s="1" t="s">
        <v>24</v>
      </c>
      <c r="C43" s="1" t="s">
        <v>4</v>
      </c>
      <c r="D43" s="9">
        <v>11.5</v>
      </c>
      <c r="E43" s="10">
        <v>8</v>
      </c>
      <c r="F43" s="10">
        <v>13</v>
      </c>
      <c r="G43" s="10">
        <v>5</v>
      </c>
      <c r="H43" s="10">
        <v>8</v>
      </c>
      <c r="I43" s="9">
        <v>11.33</v>
      </c>
      <c r="J43" s="9">
        <v>7.88</v>
      </c>
      <c r="K43" s="10">
        <v>11</v>
      </c>
      <c r="L43" s="9">
        <v>11.83</v>
      </c>
      <c r="M43" s="10">
        <v>17</v>
      </c>
      <c r="N43" s="9">
        <v>3.83</v>
      </c>
      <c r="O43" s="1">
        <f t="shared" ref="O43:O51" si="7">SUM(D43:N43)</f>
        <v>108.36999999999999</v>
      </c>
      <c r="Q43" s="1">
        <v>27</v>
      </c>
      <c r="S43" s="19">
        <v>3</v>
      </c>
      <c r="T43" s="19">
        <v>4</v>
      </c>
      <c r="U43" s="19">
        <v>5</v>
      </c>
      <c r="V43" s="19">
        <v>1</v>
      </c>
      <c r="W43" s="19">
        <v>5</v>
      </c>
      <c r="X43" s="19">
        <v>3</v>
      </c>
      <c r="Y43" s="14"/>
      <c r="Z43" s="14">
        <f>SUM(S43:Y43)</f>
        <v>21</v>
      </c>
      <c r="AA43" s="33">
        <f t="shared" si="6"/>
        <v>72.546212121212108</v>
      </c>
      <c r="AB43" s="14">
        <f t="shared" si="3"/>
        <v>3</v>
      </c>
    </row>
    <row r="44" spans="1:28" x14ac:dyDescent="0.25">
      <c r="A44" s="20">
        <v>829867</v>
      </c>
      <c r="B44" s="1" t="s">
        <v>21</v>
      </c>
      <c r="C44" s="1" t="s">
        <v>4</v>
      </c>
      <c r="D44" s="11">
        <v>11.5</v>
      </c>
      <c r="E44" s="12">
        <v>7</v>
      </c>
      <c r="F44" s="12">
        <v>13</v>
      </c>
      <c r="G44" s="12">
        <v>5</v>
      </c>
      <c r="H44" s="11">
        <v>7.75</v>
      </c>
      <c r="I44" s="12">
        <v>12</v>
      </c>
      <c r="J44" s="12">
        <v>8</v>
      </c>
      <c r="K44" s="12">
        <v>11</v>
      </c>
      <c r="L44" s="11">
        <v>11.67</v>
      </c>
      <c r="M44" s="12">
        <v>17</v>
      </c>
      <c r="N44" s="12">
        <v>4</v>
      </c>
      <c r="O44" s="1">
        <f t="shared" si="7"/>
        <v>107.92</v>
      </c>
      <c r="Q44" s="1">
        <v>27</v>
      </c>
      <c r="S44" s="19">
        <v>4</v>
      </c>
      <c r="T44" s="19">
        <v>4</v>
      </c>
      <c r="U44" s="19">
        <v>6</v>
      </c>
      <c r="V44" s="19">
        <v>3</v>
      </c>
      <c r="W44" s="19">
        <v>3</v>
      </c>
      <c r="X44" s="19">
        <v>4</v>
      </c>
      <c r="Y44" s="14"/>
      <c r="Z44" s="14">
        <f>SUM(S44:Y44)</f>
        <v>24</v>
      </c>
      <c r="AA44" s="33">
        <f t="shared" si="6"/>
        <v>77.860606060606059</v>
      </c>
      <c r="AB44" s="14">
        <f t="shared" si="3"/>
        <v>3</v>
      </c>
    </row>
    <row r="45" spans="1:28" x14ac:dyDescent="0.25">
      <c r="A45" s="1">
        <v>899703</v>
      </c>
      <c r="B45" s="1" t="s">
        <v>32</v>
      </c>
      <c r="C45" s="1" t="s">
        <v>4</v>
      </c>
      <c r="D45" s="9">
        <v>11.83</v>
      </c>
      <c r="E45" s="9">
        <v>5.5</v>
      </c>
      <c r="F45" s="10">
        <v>13</v>
      </c>
      <c r="G45" s="10">
        <v>5</v>
      </c>
      <c r="H45" s="10">
        <v>8</v>
      </c>
      <c r="I45" s="9">
        <v>11.33</v>
      </c>
      <c r="J45" s="9">
        <v>5.67</v>
      </c>
      <c r="K45" s="9">
        <v>10.09</v>
      </c>
      <c r="L45" s="9">
        <v>11.5</v>
      </c>
      <c r="M45" s="9">
        <v>16.8</v>
      </c>
      <c r="N45" s="10">
        <v>4</v>
      </c>
      <c r="O45" s="1">
        <f t="shared" si="7"/>
        <v>102.72</v>
      </c>
      <c r="Q45" s="1">
        <v>25</v>
      </c>
      <c r="S45" s="19">
        <v>3</v>
      </c>
      <c r="T45" s="19">
        <v>6</v>
      </c>
      <c r="U45" s="19">
        <v>0</v>
      </c>
      <c r="V45" s="19">
        <v>1</v>
      </c>
      <c r="W45" s="19">
        <v>0</v>
      </c>
      <c r="X45" s="19">
        <v>4</v>
      </c>
      <c r="Y45" s="14"/>
      <c r="Z45" s="14">
        <f>SUM(S45:Y45)</f>
        <v>14</v>
      </c>
      <c r="AA45" s="33">
        <f t="shared" si="6"/>
        <v>57.882491582491582</v>
      </c>
      <c r="AB45" s="14">
        <f t="shared" si="3"/>
        <v>1</v>
      </c>
    </row>
    <row r="46" spans="1:28" x14ac:dyDescent="0.25">
      <c r="A46" s="20">
        <v>791458</v>
      </c>
      <c r="B46" s="1" t="s">
        <v>68</v>
      </c>
      <c r="C46" s="1" t="s">
        <v>4</v>
      </c>
      <c r="D46" s="12">
        <v>12</v>
      </c>
      <c r="E46" s="11">
        <v>7.83</v>
      </c>
      <c r="F46" s="12">
        <v>13</v>
      </c>
      <c r="G46" s="12">
        <v>5</v>
      </c>
      <c r="H46" s="12">
        <v>8</v>
      </c>
      <c r="I46" s="11">
        <v>11.22</v>
      </c>
      <c r="J46" s="11">
        <v>7.88</v>
      </c>
      <c r="K46" s="11">
        <v>10.89</v>
      </c>
      <c r="L46" s="11">
        <v>11.67</v>
      </c>
      <c r="M46" s="11">
        <v>16.8</v>
      </c>
      <c r="N46" s="12">
        <v>4</v>
      </c>
      <c r="O46" s="1">
        <f t="shared" si="7"/>
        <v>108.28999999999999</v>
      </c>
      <c r="Q46" s="1">
        <v>14</v>
      </c>
      <c r="S46" s="19">
        <v>5</v>
      </c>
      <c r="T46" s="19">
        <v>5</v>
      </c>
      <c r="U46" s="19">
        <v>5</v>
      </c>
      <c r="V46" s="19">
        <v>3</v>
      </c>
      <c r="W46" s="19">
        <v>5</v>
      </c>
      <c r="X46" s="19">
        <v>4</v>
      </c>
      <c r="Z46" s="14">
        <f>SUM(S46:Y46)</f>
        <v>27</v>
      </c>
      <c r="AA46" s="33">
        <f t="shared" si="6"/>
        <v>78.546548821548825</v>
      </c>
      <c r="AB46" s="14">
        <f t="shared" si="3"/>
        <v>3</v>
      </c>
    </row>
    <row r="47" spans="1:28" x14ac:dyDescent="0.25">
      <c r="A47" s="20">
        <v>100848010</v>
      </c>
      <c r="B47" s="1" t="s">
        <v>89</v>
      </c>
      <c r="C47" s="1" t="s">
        <v>8</v>
      </c>
      <c r="D47" s="9">
        <v>11.5</v>
      </c>
      <c r="E47" s="9">
        <v>1.67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">
        <f t="shared" si="7"/>
        <v>13.17</v>
      </c>
      <c r="Q47" s="1">
        <v>0</v>
      </c>
      <c r="S47" s="19">
        <v>0</v>
      </c>
      <c r="T47" s="19"/>
      <c r="U47" s="19"/>
      <c r="V47" s="19"/>
      <c r="W47" s="19"/>
      <c r="X47" s="19"/>
      <c r="Z47" s="14">
        <v>0</v>
      </c>
      <c r="AA47" s="33">
        <f t="shared" si="6"/>
        <v>2.9931818181818182</v>
      </c>
      <c r="AB47" s="14">
        <v>0</v>
      </c>
    </row>
    <row r="48" spans="1:28" x14ac:dyDescent="0.25">
      <c r="A48" s="20">
        <v>793773</v>
      </c>
      <c r="B48" s="1" t="s">
        <v>19</v>
      </c>
      <c r="C48" s="1" t="s">
        <v>4</v>
      </c>
      <c r="D48" s="11">
        <v>11.5</v>
      </c>
      <c r="E48" s="11">
        <v>7.33</v>
      </c>
      <c r="F48" s="12">
        <v>13</v>
      </c>
      <c r="G48" s="12">
        <v>5</v>
      </c>
      <c r="H48" s="11">
        <v>7.5</v>
      </c>
      <c r="I48" s="11">
        <v>10.91</v>
      </c>
      <c r="J48" s="12">
        <v>8</v>
      </c>
      <c r="K48" s="11">
        <v>10.67</v>
      </c>
      <c r="L48" s="11">
        <v>11.67</v>
      </c>
      <c r="M48" s="12">
        <v>17</v>
      </c>
      <c r="N48" s="12">
        <v>4</v>
      </c>
      <c r="O48" s="1">
        <f t="shared" si="7"/>
        <v>106.58</v>
      </c>
      <c r="Q48" s="1">
        <v>16</v>
      </c>
      <c r="S48" s="19">
        <v>3</v>
      </c>
      <c r="T48" s="19">
        <v>4</v>
      </c>
      <c r="U48" s="19">
        <v>5</v>
      </c>
      <c r="V48" s="19">
        <v>1</v>
      </c>
      <c r="W48" s="19">
        <v>4</v>
      </c>
      <c r="X48" s="19">
        <v>3</v>
      </c>
      <c r="Z48" s="14">
        <f>SUM(S48:Y48)</f>
        <v>20</v>
      </c>
      <c r="AA48" s="33">
        <f t="shared" si="6"/>
        <v>66.259764309764307</v>
      </c>
      <c r="AB48" s="14">
        <f t="shared" si="3"/>
        <v>2</v>
      </c>
    </row>
    <row r="49" spans="1:28" x14ac:dyDescent="0.25">
      <c r="A49" s="20">
        <v>1027419</v>
      </c>
      <c r="B49" s="1" t="s">
        <v>82</v>
      </c>
      <c r="C49" s="1" t="s">
        <v>8</v>
      </c>
      <c r="D49" s="9">
        <v>11.5</v>
      </c>
      <c r="E49" s="9">
        <v>6.33</v>
      </c>
      <c r="F49" s="10">
        <v>13</v>
      </c>
      <c r="G49" s="10">
        <v>5</v>
      </c>
      <c r="H49" s="10">
        <v>8</v>
      </c>
      <c r="I49" s="9">
        <v>11.78</v>
      </c>
      <c r="J49" s="10">
        <v>8</v>
      </c>
      <c r="K49" s="10">
        <v>11</v>
      </c>
      <c r="L49" s="9">
        <v>11.83</v>
      </c>
      <c r="M49" s="9">
        <v>16.8</v>
      </c>
      <c r="N49" s="10">
        <v>4</v>
      </c>
      <c r="O49" s="1">
        <f t="shared" si="7"/>
        <v>107.24</v>
      </c>
      <c r="Q49" s="1">
        <v>22</v>
      </c>
      <c r="S49" s="19">
        <v>5</v>
      </c>
      <c r="T49" s="19">
        <v>5</v>
      </c>
      <c r="U49" s="19">
        <v>6</v>
      </c>
      <c r="V49" s="19">
        <v>3</v>
      </c>
      <c r="W49" s="19">
        <v>2</v>
      </c>
      <c r="X49" s="19">
        <v>4</v>
      </c>
      <c r="Z49" s="14">
        <f t="shared" ref="Z49:Z53" si="8">SUM(S49:Y49)</f>
        <v>25</v>
      </c>
      <c r="AA49" s="33">
        <f t="shared" si="6"/>
        <v>77.659764309764313</v>
      </c>
      <c r="AB49" s="14">
        <f t="shared" si="3"/>
        <v>3</v>
      </c>
    </row>
    <row r="50" spans="1:28" x14ac:dyDescent="0.25">
      <c r="A50" s="20">
        <v>1021130</v>
      </c>
      <c r="B50" s="1" t="s">
        <v>75</v>
      </c>
      <c r="C50" s="1" t="s">
        <v>8</v>
      </c>
      <c r="D50" s="12">
        <v>12</v>
      </c>
      <c r="E50" s="11">
        <v>7.67</v>
      </c>
      <c r="F50" s="12">
        <v>13</v>
      </c>
      <c r="G50" s="12">
        <v>5</v>
      </c>
      <c r="H50" s="12">
        <v>8</v>
      </c>
      <c r="I50" s="12">
        <v>12</v>
      </c>
      <c r="J50" s="12">
        <v>8</v>
      </c>
      <c r="K50" s="12">
        <v>11</v>
      </c>
      <c r="L50" s="11">
        <v>9.67</v>
      </c>
      <c r="M50" s="12">
        <v>17</v>
      </c>
      <c r="N50" s="11">
        <v>3.83</v>
      </c>
      <c r="O50" s="1">
        <f t="shared" si="7"/>
        <v>107.17</v>
      </c>
      <c r="Q50" s="1">
        <v>6</v>
      </c>
      <c r="S50" s="19">
        <v>3</v>
      </c>
      <c r="T50" s="19">
        <v>4</v>
      </c>
      <c r="U50" s="19">
        <v>6</v>
      </c>
      <c r="V50" s="19">
        <v>3</v>
      </c>
      <c r="W50" s="19">
        <v>6</v>
      </c>
      <c r="X50" s="19">
        <v>5</v>
      </c>
      <c r="Z50" s="14">
        <f t="shared" si="8"/>
        <v>27</v>
      </c>
      <c r="AA50" s="33">
        <f t="shared" si="6"/>
        <v>75.329040404040413</v>
      </c>
      <c r="AB50" s="14">
        <f t="shared" si="3"/>
        <v>3</v>
      </c>
    </row>
    <row r="51" spans="1:28" x14ac:dyDescent="0.25">
      <c r="A51" s="1">
        <v>904261</v>
      </c>
      <c r="B51" s="1" t="s">
        <v>47</v>
      </c>
      <c r="C51" s="1" t="s">
        <v>4</v>
      </c>
      <c r="D51" s="9">
        <v>11.33</v>
      </c>
      <c r="E51" s="9">
        <v>7.67</v>
      </c>
      <c r="F51" s="10">
        <v>6</v>
      </c>
      <c r="G51" s="10">
        <v>5</v>
      </c>
      <c r="H51" s="10">
        <v>0</v>
      </c>
      <c r="I51" s="10">
        <v>0</v>
      </c>
      <c r="J51" s="10">
        <v>0</v>
      </c>
      <c r="K51" s="9">
        <v>5.55</v>
      </c>
      <c r="L51" s="10">
        <v>0</v>
      </c>
      <c r="M51" s="10">
        <v>0</v>
      </c>
      <c r="N51" s="10">
        <v>0</v>
      </c>
      <c r="O51" s="1">
        <f t="shared" si="7"/>
        <v>35.549999999999997</v>
      </c>
      <c r="Q51" s="1">
        <v>16</v>
      </c>
      <c r="S51" s="19">
        <v>0</v>
      </c>
      <c r="T51" s="19">
        <v>5</v>
      </c>
      <c r="U51" s="19">
        <v>1</v>
      </c>
      <c r="V51" s="19">
        <v>3</v>
      </c>
      <c r="W51" s="19">
        <v>2</v>
      </c>
      <c r="X51" s="19">
        <v>3</v>
      </c>
      <c r="Z51" s="14">
        <f t="shared" si="8"/>
        <v>14</v>
      </c>
      <c r="AA51" s="33">
        <f t="shared" si="6"/>
        <v>39.283249158249156</v>
      </c>
      <c r="AB51" s="14">
        <f t="shared" si="3"/>
        <v>0</v>
      </c>
    </row>
    <row r="52" spans="1:28" x14ac:dyDescent="0.25">
      <c r="A52" s="20">
        <v>771559</v>
      </c>
      <c r="B52" s="1" t="s">
        <v>16</v>
      </c>
      <c r="C52" s="1" t="s">
        <v>4</v>
      </c>
      <c r="D52" s="12">
        <v>12</v>
      </c>
      <c r="E52" s="11">
        <v>3.67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">
        <f t="shared" ref="O52:O61" si="9">SUM(D52:N52)</f>
        <v>15.67</v>
      </c>
      <c r="Q52" s="1">
        <v>10</v>
      </c>
      <c r="S52" s="19"/>
      <c r="T52" s="19"/>
      <c r="U52" s="19"/>
      <c r="V52" s="19"/>
      <c r="W52" s="19"/>
      <c r="X52" s="19"/>
      <c r="Z52" s="14">
        <v>0</v>
      </c>
      <c r="AA52" s="33">
        <f t="shared" si="6"/>
        <v>7.2650673400673398</v>
      </c>
      <c r="AB52" s="14">
        <v>0</v>
      </c>
    </row>
    <row r="53" spans="1:28" x14ac:dyDescent="0.25">
      <c r="A53" s="20">
        <v>853668</v>
      </c>
      <c r="B53" s="1" t="s">
        <v>37</v>
      </c>
      <c r="C53" s="1" t="s">
        <v>4</v>
      </c>
      <c r="D53" s="11">
        <v>11.5</v>
      </c>
      <c r="E53" s="11">
        <v>7.67</v>
      </c>
      <c r="F53" s="12">
        <v>13</v>
      </c>
      <c r="G53" s="12">
        <v>5</v>
      </c>
      <c r="H53" s="11">
        <v>7.75</v>
      </c>
      <c r="I53" s="12">
        <v>12</v>
      </c>
      <c r="J53" s="11">
        <v>7.67</v>
      </c>
      <c r="K53" s="11">
        <v>6.69</v>
      </c>
      <c r="L53" s="11">
        <v>6.31</v>
      </c>
      <c r="M53" s="12">
        <v>17</v>
      </c>
      <c r="N53" s="11">
        <v>3.67</v>
      </c>
      <c r="O53" s="1">
        <f t="shared" si="9"/>
        <v>98.26</v>
      </c>
      <c r="Q53" s="1">
        <v>16.5</v>
      </c>
      <c r="S53" s="19">
        <v>5</v>
      </c>
      <c r="T53" s="19">
        <v>2</v>
      </c>
      <c r="U53" s="19">
        <v>6</v>
      </c>
      <c r="V53" s="19">
        <v>2</v>
      </c>
      <c r="W53" s="19">
        <v>2</v>
      </c>
      <c r="X53" s="19">
        <v>2</v>
      </c>
      <c r="Z53" s="14">
        <f t="shared" si="8"/>
        <v>19</v>
      </c>
      <c r="AA53" s="33">
        <f t="shared" si="6"/>
        <v>62.74848484848485</v>
      </c>
      <c r="AB53" s="14">
        <f t="shared" si="3"/>
        <v>2</v>
      </c>
    </row>
    <row r="54" spans="1:28" x14ac:dyDescent="0.25">
      <c r="A54" s="20">
        <v>829744</v>
      </c>
      <c r="B54" s="1" t="s">
        <v>22</v>
      </c>
      <c r="C54" s="1" t="s">
        <v>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2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">
        <f t="shared" si="9"/>
        <v>2</v>
      </c>
      <c r="Q54" s="1">
        <v>2</v>
      </c>
      <c r="S54" s="19">
        <v>0</v>
      </c>
      <c r="T54" s="19">
        <v>4</v>
      </c>
      <c r="U54" s="19">
        <v>6</v>
      </c>
      <c r="V54" s="19">
        <v>3</v>
      </c>
      <c r="W54" s="19">
        <v>5</v>
      </c>
      <c r="X54" s="19">
        <v>5</v>
      </c>
      <c r="Y54" s="14"/>
      <c r="Z54" s="14">
        <f>SUM(S54:Y54)</f>
        <v>23</v>
      </c>
      <c r="AA54" s="33">
        <f t="shared" si="6"/>
        <v>42.723063973063972</v>
      </c>
      <c r="AB54" s="14">
        <f t="shared" si="3"/>
        <v>0</v>
      </c>
    </row>
    <row r="55" spans="1:28" x14ac:dyDescent="0.25">
      <c r="A55" s="1">
        <v>896405</v>
      </c>
      <c r="B55" s="1" t="s">
        <v>43</v>
      </c>
      <c r="C55" s="1" t="s">
        <v>4</v>
      </c>
      <c r="D55" s="11">
        <v>11.5</v>
      </c>
      <c r="E55" s="11">
        <v>6.5</v>
      </c>
      <c r="F55" s="12">
        <v>13</v>
      </c>
      <c r="G55" s="11">
        <v>4.5</v>
      </c>
      <c r="H55" s="11">
        <v>5.75</v>
      </c>
      <c r="I55" s="11">
        <v>11.5</v>
      </c>
      <c r="J55" s="11">
        <v>6.67</v>
      </c>
      <c r="K55" s="11">
        <v>5.4</v>
      </c>
      <c r="L55" s="11">
        <v>6.5</v>
      </c>
      <c r="M55" s="11">
        <v>15.4</v>
      </c>
      <c r="N55" s="11">
        <v>3.83</v>
      </c>
      <c r="O55" s="1">
        <f t="shared" si="9"/>
        <v>90.550000000000011</v>
      </c>
      <c r="Q55" s="1">
        <v>2</v>
      </c>
      <c r="S55" s="19">
        <v>5</v>
      </c>
      <c r="T55" s="19">
        <v>4</v>
      </c>
      <c r="U55" s="19">
        <v>6</v>
      </c>
      <c r="V55" s="19">
        <v>3</v>
      </c>
      <c r="W55" s="19">
        <v>4</v>
      </c>
      <c r="X55" s="19">
        <v>3</v>
      </c>
      <c r="Z55" s="14">
        <f t="shared" ref="Z55:Z64" si="10">SUM(S55:Y55)</f>
        <v>25</v>
      </c>
      <c r="AA55" s="33">
        <f t="shared" si="6"/>
        <v>66.459175084175101</v>
      </c>
      <c r="AB55" s="14">
        <f t="shared" si="3"/>
        <v>2</v>
      </c>
    </row>
    <row r="56" spans="1:28" x14ac:dyDescent="0.25">
      <c r="A56" s="20">
        <v>902315</v>
      </c>
      <c r="B56" s="1" t="s">
        <v>51</v>
      </c>
      <c r="C56" s="1" t="s">
        <v>8</v>
      </c>
      <c r="D56" s="9">
        <v>11.33</v>
      </c>
      <c r="E56" s="9">
        <v>4.83</v>
      </c>
      <c r="F56" s="10">
        <v>13</v>
      </c>
      <c r="G56" s="10">
        <v>4</v>
      </c>
      <c r="H56" s="9">
        <v>7.25</v>
      </c>
      <c r="I56" s="9">
        <v>11.33</v>
      </c>
      <c r="J56" s="9">
        <v>4.67</v>
      </c>
      <c r="K56" s="9">
        <v>5.04</v>
      </c>
      <c r="L56" s="10">
        <v>0</v>
      </c>
      <c r="M56" s="10">
        <v>0</v>
      </c>
      <c r="N56" s="10">
        <v>0</v>
      </c>
      <c r="O56" s="1">
        <f t="shared" si="9"/>
        <v>61.449999999999996</v>
      </c>
      <c r="Q56" s="1">
        <v>3</v>
      </c>
      <c r="S56" s="19">
        <v>4</v>
      </c>
      <c r="T56" s="19"/>
      <c r="U56" s="19"/>
      <c r="V56" s="19"/>
      <c r="W56" s="19"/>
      <c r="X56" s="19"/>
      <c r="Z56" s="14">
        <f t="shared" si="10"/>
        <v>4</v>
      </c>
      <c r="AA56" s="33">
        <f t="shared" si="6"/>
        <v>22.299242424242426</v>
      </c>
      <c r="AB56" s="14">
        <v>0</v>
      </c>
    </row>
    <row r="57" spans="1:28" x14ac:dyDescent="0.25">
      <c r="A57" s="20">
        <v>1032190</v>
      </c>
      <c r="B57" s="1" t="s">
        <v>84</v>
      </c>
      <c r="C57" s="1" t="s">
        <v>4</v>
      </c>
      <c r="D57" s="11">
        <v>11.67</v>
      </c>
      <c r="E57" s="12">
        <v>8</v>
      </c>
      <c r="F57" s="12">
        <v>13</v>
      </c>
      <c r="G57" s="12">
        <v>5</v>
      </c>
      <c r="H57" s="12">
        <v>8</v>
      </c>
      <c r="I57" s="11">
        <v>11.5</v>
      </c>
      <c r="J57" s="11">
        <v>7.96</v>
      </c>
      <c r="K57" s="11">
        <v>10.38</v>
      </c>
      <c r="L57" s="12">
        <v>12</v>
      </c>
      <c r="M57" s="11">
        <v>15.5</v>
      </c>
      <c r="N57" s="12">
        <v>4</v>
      </c>
      <c r="O57" s="1">
        <f t="shared" si="9"/>
        <v>107.00999999999999</v>
      </c>
      <c r="Q57" s="1">
        <v>15</v>
      </c>
      <c r="S57" s="19">
        <v>5</v>
      </c>
      <c r="T57" s="19">
        <v>6</v>
      </c>
      <c r="U57" s="19">
        <v>6</v>
      </c>
      <c r="V57" s="19">
        <v>5</v>
      </c>
      <c r="W57" s="19">
        <v>4</v>
      </c>
      <c r="X57" s="19">
        <v>3</v>
      </c>
      <c r="Z57" s="14">
        <f t="shared" si="10"/>
        <v>29</v>
      </c>
      <c r="AA57" s="33">
        <f t="shared" si="6"/>
        <v>82.23712121212121</v>
      </c>
      <c r="AB57" s="14">
        <f t="shared" si="3"/>
        <v>4</v>
      </c>
    </row>
    <row r="58" spans="1:28" x14ac:dyDescent="0.25">
      <c r="A58" s="1">
        <v>791571</v>
      </c>
      <c r="B58" s="1" t="s">
        <v>28</v>
      </c>
      <c r="C58" s="1" t="s">
        <v>4</v>
      </c>
      <c r="D58" s="9">
        <v>11.83</v>
      </c>
      <c r="E58" s="9">
        <v>6.67</v>
      </c>
      <c r="F58" s="10">
        <v>8</v>
      </c>
      <c r="G58" s="10">
        <v>3</v>
      </c>
      <c r="H58" s="10">
        <v>3</v>
      </c>
      <c r="I58" s="9">
        <v>10.67</v>
      </c>
      <c r="J58" s="9">
        <v>6.63</v>
      </c>
      <c r="K58" s="9">
        <v>6.15</v>
      </c>
      <c r="L58" s="9">
        <v>9.83</v>
      </c>
      <c r="M58" s="10">
        <v>17</v>
      </c>
      <c r="N58" s="10">
        <v>4</v>
      </c>
      <c r="O58" s="1">
        <f t="shared" si="9"/>
        <v>86.78</v>
      </c>
      <c r="Q58" s="1">
        <v>27</v>
      </c>
      <c r="S58" s="19">
        <v>1</v>
      </c>
      <c r="T58" s="19">
        <v>4</v>
      </c>
      <c r="U58" s="19">
        <v>5</v>
      </c>
      <c r="V58" s="19">
        <v>2</v>
      </c>
      <c r="W58" s="19">
        <v>3</v>
      </c>
      <c r="X58" s="19">
        <v>4</v>
      </c>
      <c r="Z58" s="14">
        <f t="shared" si="10"/>
        <v>19</v>
      </c>
      <c r="AA58" s="33">
        <f t="shared" ref="AA58:AA85" si="11">65*Z58/36+25*O58/110+10*Q58/27</f>
        <v>64.028282828282826</v>
      </c>
      <c r="AB58" s="14">
        <f t="shared" si="3"/>
        <v>2</v>
      </c>
    </row>
    <row r="59" spans="1:28" x14ac:dyDescent="0.25">
      <c r="A59" s="20">
        <v>791542</v>
      </c>
      <c r="B59" s="1" t="s">
        <v>67</v>
      </c>
      <c r="C59" s="1" t="s">
        <v>4</v>
      </c>
      <c r="D59" s="11">
        <v>11.67</v>
      </c>
      <c r="E59" s="11">
        <v>7.67</v>
      </c>
      <c r="F59" s="12">
        <v>13</v>
      </c>
      <c r="G59" s="12">
        <v>5</v>
      </c>
      <c r="H59" s="11">
        <v>7.75</v>
      </c>
      <c r="I59" s="12">
        <v>12</v>
      </c>
      <c r="J59" s="12">
        <v>8</v>
      </c>
      <c r="K59" s="12">
        <v>11</v>
      </c>
      <c r="L59" s="12">
        <v>12</v>
      </c>
      <c r="M59" s="12">
        <v>17</v>
      </c>
      <c r="N59" s="12">
        <v>4</v>
      </c>
      <c r="O59" s="1">
        <f t="shared" si="9"/>
        <v>109.09</v>
      </c>
      <c r="Q59" s="1">
        <v>27</v>
      </c>
      <c r="S59" s="19">
        <v>4</v>
      </c>
      <c r="T59" s="19">
        <v>5</v>
      </c>
      <c r="U59" s="19">
        <v>6</v>
      </c>
      <c r="V59" s="19">
        <v>3</v>
      </c>
      <c r="W59" s="19">
        <v>3</v>
      </c>
      <c r="X59" s="19">
        <v>4</v>
      </c>
      <c r="Z59" s="14">
        <f t="shared" si="10"/>
        <v>25</v>
      </c>
      <c r="AA59" s="33">
        <f t="shared" si="11"/>
        <v>79.932070707070707</v>
      </c>
      <c r="AB59" s="14">
        <f t="shared" si="3"/>
        <v>4</v>
      </c>
    </row>
    <row r="60" spans="1:28" x14ac:dyDescent="0.25">
      <c r="A60" s="20">
        <v>1018680</v>
      </c>
      <c r="B60" s="1" t="s">
        <v>88</v>
      </c>
      <c r="C60" s="1" t="s">
        <v>4</v>
      </c>
      <c r="D60" s="9">
        <v>11.33</v>
      </c>
      <c r="E60" s="10">
        <v>8</v>
      </c>
      <c r="F60" s="10">
        <v>13</v>
      </c>
      <c r="G60" s="9">
        <v>4.5</v>
      </c>
      <c r="H60" s="10">
        <v>8</v>
      </c>
      <c r="I60" s="9">
        <v>11.78</v>
      </c>
      <c r="J60" s="10">
        <v>8</v>
      </c>
      <c r="K60" s="10">
        <v>11</v>
      </c>
      <c r="L60" s="10">
        <v>12</v>
      </c>
      <c r="M60" s="9">
        <v>16.8</v>
      </c>
      <c r="N60" s="10">
        <v>4</v>
      </c>
      <c r="O60" s="1">
        <f t="shared" si="9"/>
        <v>108.41</v>
      </c>
      <c r="Q60" s="1">
        <v>27</v>
      </c>
      <c r="S60" s="19">
        <v>1</v>
      </c>
      <c r="T60" s="19">
        <v>2</v>
      </c>
      <c r="U60" s="19">
        <v>2</v>
      </c>
      <c r="V60" s="19">
        <v>1</v>
      </c>
      <c r="W60" s="19">
        <v>1</v>
      </c>
      <c r="X60" s="19">
        <v>1</v>
      </c>
      <c r="Z60" s="14">
        <f t="shared" si="10"/>
        <v>8</v>
      </c>
      <c r="AA60" s="33">
        <f t="shared" si="11"/>
        <v>49.083080808080808</v>
      </c>
      <c r="AB60" s="14">
        <f t="shared" si="3"/>
        <v>1</v>
      </c>
    </row>
    <row r="61" spans="1:28" x14ac:dyDescent="0.25">
      <c r="A61" s="20">
        <v>885076</v>
      </c>
      <c r="B61" s="1" t="s">
        <v>48</v>
      </c>
      <c r="C61" s="1" t="s">
        <v>4</v>
      </c>
      <c r="D61" s="11">
        <v>10.67</v>
      </c>
      <c r="E61" s="11">
        <v>7.67</v>
      </c>
      <c r="F61" s="12">
        <v>13</v>
      </c>
      <c r="G61" s="12">
        <v>5</v>
      </c>
      <c r="H61" s="12">
        <v>8</v>
      </c>
      <c r="I61" s="11">
        <v>11.89</v>
      </c>
      <c r="J61" s="12">
        <v>8</v>
      </c>
      <c r="K61" s="12">
        <v>11</v>
      </c>
      <c r="L61" s="12">
        <v>12</v>
      </c>
      <c r="M61" s="11">
        <v>16.8</v>
      </c>
      <c r="N61" s="11">
        <v>3.83</v>
      </c>
      <c r="O61" s="1">
        <f t="shared" si="9"/>
        <v>107.86</v>
      </c>
      <c r="Q61" s="1">
        <v>26</v>
      </c>
      <c r="S61" s="19">
        <v>5</v>
      </c>
      <c r="T61" s="19">
        <v>4</v>
      </c>
      <c r="U61" s="19">
        <v>2</v>
      </c>
      <c r="V61" s="19">
        <v>3</v>
      </c>
      <c r="W61" s="19">
        <v>2</v>
      </c>
      <c r="X61" s="19">
        <v>4</v>
      </c>
      <c r="Z61" s="14">
        <f t="shared" si="10"/>
        <v>20</v>
      </c>
      <c r="AA61" s="33">
        <f t="shared" si="11"/>
        <v>70.254377104377113</v>
      </c>
      <c r="AB61" s="14">
        <f t="shared" si="3"/>
        <v>3</v>
      </c>
    </row>
    <row r="62" spans="1:28" x14ac:dyDescent="0.25">
      <c r="A62" s="20">
        <v>886774</v>
      </c>
      <c r="B62" s="1" t="s">
        <v>38</v>
      </c>
      <c r="C62" s="1" t="s">
        <v>4</v>
      </c>
      <c r="D62" s="9">
        <v>11.67</v>
      </c>
      <c r="E62" s="9">
        <v>7.33</v>
      </c>
      <c r="F62" s="9">
        <v>7.91</v>
      </c>
      <c r="G62" s="10">
        <v>4</v>
      </c>
      <c r="H62" s="10">
        <v>0</v>
      </c>
      <c r="I62" s="10">
        <v>0</v>
      </c>
      <c r="J62" s="10">
        <v>0</v>
      </c>
      <c r="K62" s="9">
        <v>5.8</v>
      </c>
      <c r="L62" s="10">
        <v>0</v>
      </c>
      <c r="M62" s="10">
        <v>0</v>
      </c>
      <c r="N62" s="10">
        <v>0</v>
      </c>
      <c r="O62" s="1">
        <f t="shared" ref="O62:O86" si="12">SUM(D62:N62)</f>
        <v>36.71</v>
      </c>
      <c r="Q62" s="1">
        <v>3</v>
      </c>
      <c r="S62" s="19">
        <v>5</v>
      </c>
      <c r="T62" s="19">
        <v>5</v>
      </c>
      <c r="U62" s="19">
        <v>0</v>
      </c>
      <c r="V62" s="19">
        <v>1</v>
      </c>
      <c r="W62" s="19">
        <v>0</v>
      </c>
      <c r="X62" s="19">
        <v>2</v>
      </c>
      <c r="Z62" s="14">
        <f t="shared" si="10"/>
        <v>13</v>
      </c>
      <c r="AA62" s="33">
        <f t="shared" si="11"/>
        <v>32.926515151515154</v>
      </c>
      <c r="AB62" s="14">
        <v>0</v>
      </c>
    </row>
    <row r="63" spans="1:28" x14ac:dyDescent="0.25">
      <c r="A63" s="20">
        <v>792318</v>
      </c>
      <c r="B63" s="1" t="s">
        <v>52</v>
      </c>
      <c r="C63" s="1" t="s">
        <v>4</v>
      </c>
      <c r="D63" s="12">
        <v>0</v>
      </c>
      <c r="E63" s="11">
        <v>3.91</v>
      </c>
      <c r="F63" s="12">
        <v>13</v>
      </c>
      <c r="G63" s="11">
        <v>4.5999999999999996</v>
      </c>
      <c r="H63" s="11">
        <v>7.75</v>
      </c>
      <c r="I63" s="12">
        <v>12</v>
      </c>
      <c r="J63" s="11">
        <v>7.92</v>
      </c>
      <c r="K63" s="12">
        <v>11</v>
      </c>
      <c r="L63" s="12">
        <v>12</v>
      </c>
      <c r="M63" s="11">
        <v>14.92</v>
      </c>
      <c r="N63" s="11">
        <v>3.53</v>
      </c>
      <c r="O63" s="1">
        <f t="shared" si="12"/>
        <v>90.63000000000001</v>
      </c>
      <c r="Q63" s="1">
        <v>27</v>
      </c>
      <c r="S63" s="19">
        <v>2</v>
      </c>
      <c r="T63" s="19">
        <v>5</v>
      </c>
      <c r="U63" s="19">
        <v>6</v>
      </c>
      <c r="V63" s="19">
        <v>4</v>
      </c>
      <c r="W63" s="19">
        <v>6</v>
      </c>
      <c r="X63" s="19">
        <v>4</v>
      </c>
      <c r="Z63" s="14">
        <f t="shared" si="10"/>
        <v>27</v>
      </c>
      <c r="AA63" s="33">
        <f t="shared" si="11"/>
        <v>79.347727272727269</v>
      </c>
      <c r="AB63" s="14">
        <f t="shared" si="3"/>
        <v>4</v>
      </c>
    </row>
    <row r="64" spans="1:28" x14ac:dyDescent="0.25">
      <c r="A64" s="20">
        <v>788348</v>
      </c>
      <c r="B64" s="1" t="s">
        <v>18</v>
      </c>
      <c r="C64" s="1" t="s">
        <v>4</v>
      </c>
      <c r="D64" s="9">
        <v>11.45</v>
      </c>
      <c r="E64" s="10">
        <v>8</v>
      </c>
      <c r="F64" s="9">
        <v>12.79</v>
      </c>
      <c r="G64" s="10">
        <v>5</v>
      </c>
      <c r="H64" s="9">
        <v>3.54</v>
      </c>
      <c r="I64" s="10">
        <v>12</v>
      </c>
      <c r="J64" s="9">
        <v>7.67</v>
      </c>
      <c r="K64" s="9">
        <v>10.6</v>
      </c>
      <c r="L64" s="10">
        <v>12</v>
      </c>
      <c r="M64" s="10">
        <v>17</v>
      </c>
      <c r="N64" s="10">
        <v>4</v>
      </c>
      <c r="O64" s="1">
        <f t="shared" si="12"/>
        <v>104.05</v>
      </c>
      <c r="Q64" s="1">
        <v>20</v>
      </c>
      <c r="S64" s="19">
        <v>1</v>
      </c>
      <c r="T64" s="19">
        <v>5</v>
      </c>
      <c r="U64" s="19">
        <v>6</v>
      </c>
      <c r="V64" s="19">
        <v>1</v>
      </c>
      <c r="W64" s="19">
        <v>3</v>
      </c>
      <c r="X64" s="19">
        <v>5</v>
      </c>
      <c r="Z64" s="14">
        <f t="shared" si="10"/>
        <v>21</v>
      </c>
      <c r="AA64" s="33">
        <f t="shared" si="11"/>
        <v>68.971801346801342</v>
      </c>
      <c r="AB64" s="14">
        <f t="shared" si="3"/>
        <v>2</v>
      </c>
    </row>
    <row r="65" spans="1:28" x14ac:dyDescent="0.25">
      <c r="A65" s="20">
        <v>1025165</v>
      </c>
      <c r="B65" s="1" t="s">
        <v>78</v>
      </c>
      <c r="C65" s="1" t="s">
        <v>8</v>
      </c>
      <c r="D65" s="11">
        <v>11.67</v>
      </c>
      <c r="E65" s="11">
        <v>7.5</v>
      </c>
      <c r="F65" s="12">
        <v>13</v>
      </c>
      <c r="G65" s="12">
        <v>5</v>
      </c>
      <c r="H65" s="11">
        <v>7.5</v>
      </c>
      <c r="I65" s="11">
        <v>11.89</v>
      </c>
      <c r="J65" s="12">
        <v>8</v>
      </c>
      <c r="K65" s="12">
        <v>11</v>
      </c>
      <c r="L65" s="12">
        <v>12</v>
      </c>
      <c r="M65" s="12">
        <v>17</v>
      </c>
      <c r="N65" s="12">
        <v>4</v>
      </c>
      <c r="O65" s="1">
        <f t="shared" si="12"/>
        <v>108.56</v>
      </c>
      <c r="Q65" s="1">
        <v>26</v>
      </c>
      <c r="S65" s="19">
        <v>3</v>
      </c>
      <c r="T65" s="19">
        <v>4</v>
      </c>
      <c r="U65" s="19">
        <v>6</v>
      </c>
      <c r="V65" s="19">
        <v>3</v>
      </c>
      <c r="W65" s="19">
        <v>3</v>
      </c>
      <c r="X65" s="19">
        <v>6</v>
      </c>
      <c r="Y65" s="14"/>
      <c r="Z65" s="14">
        <f>SUM(S65:Y65)</f>
        <v>25</v>
      </c>
      <c r="AA65" s="33">
        <f t="shared" si="11"/>
        <v>79.441245791245791</v>
      </c>
      <c r="AB65" s="14">
        <f t="shared" si="3"/>
        <v>4</v>
      </c>
    </row>
    <row r="66" spans="1:28" x14ac:dyDescent="0.25">
      <c r="A66" s="20">
        <v>899541</v>
      </c>
      <c r="B66" s="1" t="s">
        <v>45</v>
      </c>
      <c r="C66" s="1" t="s">
        <v>4</v>
      </c>
      <c r="D66" s="9">
        <v>11.83</v>
      </c>
      <c r="E66" s="9">
        <v>7.33</v>
      </c>
      <c r="F66" s="10">
        <v>13</v>
      </c>
      <c r="G66" s="10">
        <v>5</v>
      </c>
      <c r="H66" s="9">
        <v>7.75</v>
      </c>
      <c r="I66" s="9">
        <v>11.89</v>
      </c>
      <c r="J66" s="10">
        <v>8</v>
      </c>
      <c r="K66" s="9">
        <v>10.89</v>
      </c>
      <c r="L66" s="9">
        <v>11.83</v>
      </c>
      <c r="M66" s="10">
        <v>17</v>
      </c>
      <c r="N66" s="10">
        <v>4</v>
      </c>
      <c r="O66" s="1">
        <f t="shared" si="12"/>
        <v>108.52</v>
      </c>
      <c r="Q66" s="1">
        <v>23</v>
      </c>
      <c r="S66" s="19">
        <v>4</v>
      </c>
      <c r="T66" s="19">
        <v>4</v>
      </c>
      <c r="U66" s="19">
        <v>6</v>
      </c>
      <c r="V66" s="19">
        <v>3</v>
      </c>
      <c r="W66" s="19">
        <v>5</v>
      </c>
      <c r="X66" s="19">
        <v>3</v>
      </c>
      <c r="Y66" s="14"/>
      <c r="Z66" s="14">
        <f>SUM(S66:Y66)</f>
        <v>25</v>
      </c>
      <c r="AA66" s="33">
        <f t="shared" si="11"/>
        <v>78.321043771043762</v>
      </c>
      <c r="AB66" s="14">
        <f t="shared" si="3"/>
        <v>3</v>
      </c>
    </row>
    <row r="67" spans="1:28" x14ac:dyDescent="0.25">
      <c r="A67" s="20">
        <v>830348</v>
      </c>
      <c r="B67" s="1" t="s">
        <v>26</v>
      </c>
      <c r="C67" s="1" t="s">
        <v>4</v>
      </c>
      <c r="D67" s="12">
        <v>12</v>
      </c>
      <c r="E67" s="12">
        <v>8</v>
      </c>
      <c r="F67" s="12">
        <v>13</v>
      </c>
      <c r="G67" s="12">
        <v>5</v>
      </c>
      <c r="H67" s="12">
        <v>8</v>
      </c>
      <c r="I67" s="12">
        <v>12</v>
      </c>
      <c r="J67" s="12">
        <v>8</v>
      </c>
      <c r="K67" s="11">
        <v>9.8000000000000007</v>
      </c>
      <c r="L67" s="12">
        <v>12</v>
      </c>
      <c r="M67" s="12">
        <v>17</v>
      </c>
      <c r="N67" s="12">
        <v>4</v>
      </c>
      <c r="O67" s="1">
        <f t="shared" si="12"/>
        <v>108.8</v>
      </c>
      <c r="Q67" s="1">
        <v>26</v>
      </c>
      <c r="S67" s="19">
        <v>5</v>
      </c>
      <c r="T67" s="19"/>
      <c r="U67" s="19"/>
      <c r="V67" s="19"/>
      <c r="W67" s="19"/>
      <c r="X67" s="19"/>
      <c r="Y67" s="14"/>
      <c r="Z67" s="14">
        <f t="shared" ref="Z67:Z86" si="13">SUM(S67:Y67)</f>
        <v>5</v>
      </c>
      <c r="AA67" s="33">
        <f t="shared" si="11"/>
        <v>43.384680134680139</v>
      </c>
      <c r="AB67" s="14">
        <f t="shared" si="3"/>
        <v>0</v>
      </c>
    </row>
    <row r="68" spans="1:28" x14ac:dyDescent="0.25">
      <c r="A68" s="1">
        <v>782755</v>
      </c>
      <c r="B68" s="1" t="s">
        <v>15</v>
      </c>
      <c r="C68" s="1" t="s">
        <v>4</v>
      </c>
      <c r="D68" s="9">
        <v>11.33</v>
      </c>
      <c r="E68" s="9">
        <v>7.17</v>
      </c>
      <c r="F68" s="10">
        <v>13</v>
      </c>
      <c r="G68" s="10">
        <v>5</v>
      </c>
      <c r="H68" s="10">
        <v>8</v>
      </c>
      <c r="I68" s="9">
        <v>11.67</v>
      </c>
      <c r="J68" s="9">
        <v>6.67</v>
      </c>
      <c r="K68" s="9">
        <v>9.98</v>
      </c>
      <c r="L68" s="9">
        <v>11.17</v>
      </c>
      <c r="M68" s="9">
        <v>16.600000000000001</v>
      </c>
      <c r="N68" s="9">
        <v>3.83</v>
      </c>
      <c r="O68" s="1">
        <f t="shared" si="12"/>
        <v>104.42</v>
      </c>
      <c r="Q68" s="1">
        <v>26</v>
      </c>
      <c r="S68" s="19">
        <v>5</v>
      </c>
      <c r="T68" s="19">
        <v>3</v>
      </c>
      <c r="U68" s="19">
        <v>4</v>
      </c>
      <c r="V68" s="19">
        <v>3</v>
      </c>
      <c r="W68" s="19">
        <v>4</v>
      </c>
      <c r="X68" s="19">
        <v>4</v>
      </c>
      <c r="Y68" s="14"/>
      <c r="Z68" s="14">
        <f t="shared" si="13"/>
        <v>23</v>
      </c>
      <c r="AA68" s="33">
        <f t="shared" si="11"/>
        <v>74.889225589225589</v>
      </c>
      <c r="AB68" s="14">
        <f t="shared" si="3"/>
        <v>3</v>
      </c>
    </row>
    <row r="69" spans="1:28" x14ac:dyDescent="0.25">
      <c r="A69" s="20">
        <v>901329</v>
      </c>
      <c r="B69" s="1" t="s">
        <v>66</v>
      </c>
      <c r="C69" s="1" t="s">
        <v>4</v>
      </c>
      <c r="D69" s="9">
        <v>11.83</v>
      </c>
      <c r="E69" s="10">
        <v>8</v>
      </c>
      <c r="F69" s="10">
        <v>13</v>
      </c>
      <c r="G69" s="10">
        <v>5</v>
      </c>
      <c r="H69" s="10">
        <v>8</v>
      </c>
      <c r="I69" s="9">
        <v>11.33</v>
      </c>
      <c r="J69" s="9">
        <v>7.67</v>
      </c>
      <c r="K69" s="10">
        <v>11</v>
      </c>
      <c r="L69" s="9">
        <v>11.83</v>
      </c>
      <c r="M69" s="10">
        <v>17</v>
      </c>
      <c r="N69" s="10">
        <v>4</v>
      </c>
      <c r="O69" s="1">
        <f t="shared" si="12"/>
        <v>108.66</v>
      </c>
      <c r="Q69" s="1">
        <v>16</v>
      </c>
      <c r="S69" s="19">
        <v>0</v>
      </c>
      <c r="T69" s="19">
        <v>5</v>
      </c>
      <c r="U69" s="19">
        <v>3</v>
      </c>
      <c r="V69" s="19">
        <v>1</v>
      </c>
      <c r="W69" s="19">
        <v>3</v>
      </c>
      <c r="X69" s="19">
        <v>5</v>
      </c>
      <c r="Y69" s="14"/>
      <c r="Z69" s="14">
        <f t="shared" si="13"/>
        <v>17</v>
      </c>
      <c r="AA69" s="33">
        <f t="shared" si="11"/>
        <v>61.315824915824912</v>
      </c>
      <c r="AB69" s="14">
        <f t="shared" ref="AB69:AB86" si="14">FLOOR((AA69-AE$4+0.5)*AE$10+1,1)</f>
        <v>2</v>
      </c>
    </row>
    <row r="70" spans="1:28" x14ac:dyDescent="0.25">
      <c r="A70" s="20">
        <v>710691</v>
      </c>
      <c r="B70" s="1" t="s">
        <v>6</v>
      </c>
      <c r="C70" s="1" t="s">
        <v>4</v>
      </c>
      <c r="D70" s="11">
        <v>11.67</v>
      </c>
      <c r="E70" s="11">
        <v>7.33</v>
      </c>
      <c r="F70" s="11">
        <v>12.99</v>
      </c>
      <c r="G70" s="11">
        <v>4.5</v>
      </c>
      <c r="H70" s="11">
        <v>3.5</v>
      </c>
      <c r="I70" s="11">
        <v>11.11</v>
      </c>
      <c r="J70" s="12">
        <v>8</v>
      </c>
      <c r="K70" s="11">
        <v>6.55</v>
      </c>
      <c r="L70" s="12">
        <v>6</v>
      </c>
      <c r="M70" s="11">
        <v>16.8</v>
      </c>
      <c r="N70" s="12">
        <v>4</v>
      </c>
      <c r="O70" s="1">
        <f t="shared" si="12"/>
        <v>92.45</v>
      </c>
      <c r="Q70" s="1">
        <v>17</v>
      </c>
      <c r="S70" s="19">
        <v>6</v>
      </c>
      <c r="T70" s="19">
        <v>0</v>
      </c>
      <c r="U70" s="19">
        <v>0</v>
      </c>
      <c r="V70" s="19">
        <v>2</v>
      </c>
      <c r="W70" s="19">
        <v>2</v>
      </c>
      <c r="X70" s="19">
        <v>4</v>
      </c>
      <c r="Y70" s="14"/>
      <c r="Z70" s="14">
        <f t="shared" si="13"/>
        <v>14</v>
      </c>
      <c r="AA70" s="33">
        <f t="shared" si="11"/>
        <v>52.585437710437709</v>
      </c>
      <c r="AB70" s="14">
        <f t="shared" si="14"/>
        <v>1</v>
      </c>
    </row>
    <row r="71" spans="1:28" x14ac:dyDescent="0.25">
      <c r="A71" s="20">
        <v>900359</v>
      </c>
      <c r="B71" s="1" t="s">
        <v>57</v>
      </c>
      <c r="C71" s="1" t="s">
        <v>4</v>
      </c>
      <c r="D71" s="10">
        <v>11</v>
      </c>
      <c r="E71" s="10">
        <v>8</v>
      </c>
      <c r="F71" s="10">
        <v>13</v>
      </c>
      <c r="G71" s="10">
        <v>5</v>
      </c>
      <c r="H71" s="9">
        <v>7.5</v>
      </c>
      <c r="I71" s="9">
        <v>11.89</v>
      </c>
      <c r="J71" s="9">
        <v>7.33</v>
      </c>
      <c r="K71" s="9">
        <v>10.89</v>
      </c>
      <c r="L71" s="9">
        <v>11.83</v>
      </c>
      <c r="M71" s="10">
        <v>17</v>
      </c>
      <c r="N71" s="10">
        <v>4</v>
      </c>
      <c r="O71" s="1">
        <f t="shared" si="12"/>
        <v>107.44</v>
      </c>
      <c r="Q71" s="1">
        <v>24</v>
      </c>
      <c r="S71" s="19">
        <v>5</v>
      </c>
      <c r="T71" s="19">
        <v>4</v>
      </c>
      <c r="U71" s="19">
        <v>1</v>
      </c>
      <c r="V71" s="19">
        <v>1</v>
      </c>
      <c r="W71" s="19">
        <v>2</v>
      </c>
      <c r="X71" s="19">
        <v>2</v>
      </c>
      <c r="Y71" s="14"/>
      <c r="Z71" s="14">
        <f t="shared" si="13"/>
        <v>15</v>
      </c>
      <c r="AA71" s="33">
        <f t="shared" si="11"/>
        <v>60.390404040404036</v>
      </c>
      <c r="AB71" s="14">
        <f t="shared" si="14"/>
        <v>2</v>
      </c>
    </row>
    <row r="72" spans="1:28" x14ac:dyDescent="0.25">
      <c r="A72" s="20">
        <v>887786</v>
      </c>
      <c r="B72" s="1" t="s">
        <v>63</v>
      </c>
      <c r="C72" s="1" t="s">
        <v>8</v>
      </c>
      <c r="D72" s="12">
        <v>12</v>
      </c>
      <c r="E72" s="11">
        <v>6.65</v>
      </c>
      <c r="F72" s="12">
        <v>13</v>
      </c>
      <c r="G72" s="12">
        <v>5</v>
      </c>
      <c r="H72" s="12">
        <v>8</v>
      </c>
      <c r="I72" s="12">
        <v>12</v>
      </c>
      <c r="J72" s="12">
        <v>8</v>
      </c>
      <c r="K72" s="12">
        <v>11</v>
      </c>
      <c r="L72" s="11">
        <v>11.83</v>
      </c>
      <c r="M72" s="12">
        <v>17</v>
      </c>
      <c r="N72" s="11">
        <v>3.83</v>
      </c>
      <c r="O72" s="1">
        <f t="shared" si="12"/>
        <v>108.31</v>
      </c>
      <c r="Q72" s="1">
        <v>25</v>
      </c>
      <c r="S72" s="19">
        <v>2</v>
      </c>
      <c r="T72" s="19">
        <v>2</v>
      </c>
      <c r="U72" s="19">
        <v>6</v>
      </c>
      <c r="V72" s="19">
        <v>1</v>
      </c>
      <c r="W72" s="19">
        <v>5</v>
      </c>
      <c r="X72" s="19">
        <v>4</v>
      </c>
      <c r="Y72" s="14"/>
      <c r="Z72" s="14">
        <f t="shared" si="13"/>
        <v>20</v>
      </c>
      <c r="AA72" s="33">
        <f t="shared" si="11"/>
        <v>69.986279461279466</v>
      </c>
      <c r="AB72" s="14">
        <f t="shared" si="14"/>
        <v>3</v>
      </c>
    </row>
    <row r="73" spans="1:28" x14ac:dyDescent="0.25">
      <c r="A73" s="20">
        <v>1023293</v>
      </c>
      <c r="B73" s="1" t="s">
        <v>83</v>
      </c>
      <c r="C73" s="1" t="s">
        <v>8</v>
      </c>
      <c r="D73" s="10">
        <v>11</v>
      </c>
      <c r="E73" s="10">
        <v>8</v>
      </c>
      <c r="F73" s="10">
        <v>13</v>
      </c>
      <c r="G73" s="10">
        <v>5</v>
      </c>
      <c r="H73" s="9">
        <v>7.75</v>
      </c>
      <c r="I73" s="10">
        <v>11</v>
      </c>
      <c r="J73" s="10">
        <v>8</v>
      </c>
      <c r="K73" s="9">
        <v>10.27</v>
      </c>
      <c r="L73" s="10">
        <v>12</v>
      </c>
      <c r="M73" s="10">
        <v>17</v>
      </c>
      <c r="N73" s="10">
        <v>4</v>
      </c>
      <c r="O73" s="1">
        <f t="shared" si="12"/>
        <v>107.02</v>
      </c>
      <c r="Q73" s="1">
        <v>23</v>
      </c>
      <c r="S73" s="19">
        <v>5</v>
      </c>
      <c r="T73" s="19">
        <v>5</v>
      </c>
      <c r="U73" s="19">
        <v>6</v>
      </c>
      <c r="V73" s="19">
        <v>5</v>
      </c>
      <c r="W73" s="19">
        <v>1</v>
      </c>
      <c r="X73" s="19">
        <v>4</v>
      </c>
      <c r="Y73" s="14"/>
      <c r="Z73" s="14">
        <f t="shared" si="13"/>
        <v>26</v>
      </c>
      <c r="AA73" s="33">
        <f t="shared" si="11"/>
        <v>79.78569023569024</v>
      </c>
      <c r="AB73" s="14">
        <f t="shared" si="14"/>
        <v>4</v>
      </c>
    </row>
    <row r="74" spans="1:28" x14ac:dyDescent="0.25">
      <c r="A74" s="20">
        <v>896492</v>
      </c>
      <c r="B74" s="1" t="s">
        <v>41</v>
      </c>
      <c r="C74" s="1" t="s">
        <v>4</v>
      </c>
      <c r="D74" s="11">
        <v>11.83</v>
      </c>
      <c r="E74" s="11">
        <v>7.67</v>
      </c>
      <c r="F74" s="12">
        <v>11</v>
      </c>
      <c r="G74" s="12">
        <v>4</v>
      </c>
      <c r="H74" s="12">
        <v>4</v>
      </c>
      <c r="I74" s="11">
        <v>11.89</v>
      </c>
      <c r="J74" s="11">
        <v>6.33</v>
      </c>
      <c r="K74" s="12">
        <v>11</v>
      </c>
      <c r="L74" s="12">
        <v>12</v>
      </c>
      <c r="M74" s="11">
        <v>14.8</v>
      </c>
      <c r="N74" s="12">
        <v>4</v>
      </c>
      <c r="O74" s="1">
        <f t="shared" si="12"/>
        <v>98.52</v>
      </c>
      <c r="Q74" s="1">
        <v>27</v>
      </c>
      <c r="S74" s="19">
        <v>4</v>
      </c>
      <c r="T74" s="19">
        <v>5</v>
      </c>
      <c r="U74" s="19">
        <v>5</v>
      </c>
      <c r="V74" s="19">
        <v>1</v>
      </c>
      <c r="W74" s="19">
        <v>3</v>
      </c>
      <c r="X74" s="19">
        <v>3</v>
      </c>
      <c r="Y74" s="14"/>
      <c r="Z74" s="14">
        <f t="shared" si="13"/>
        <v>21</v>
      </c>
      <c r="AA74" s="33">
        <f t="shared" si="11"/>
        <v>70.307575757575762</v>
      </c>
      <c r="AB74" s="14">
        <f t="shared" si="14"/>
        <v>3</v>
      </c>
    </row>
    <row r="75" spans="1:28" x14ac:dyDescent="0.25">
      <c r="A75" s="20">
        <v>907116</v>
      </c>
      <c r="B75" s="1" t="s">
        <v>87</v>
      </c>
      <c r="C75" s="1" t="s">
        <v>4</v>
      </c>
      <c r="D75" s="9">
        <v>11.83</v>
      </c>
      <c r="E75" s="9">
        <v>7.67</v>
      </c>
      <c r="F75" s="10">
        <v>13</v>
      </c>
      <c r="G75" s="10">
        <v>5</v>
      </c>
      <c r="H75" s="9">
        <v>7.75</v>
      </c>
      <c r="I75" s="10">
        <v>12</v>
      </c>
      <c r="J75" s="9">
        <v>7.33</v>
      </c>
      <c r="K75" s="9">
        <v>9.8000000000000007</v>
      </c>
      <c r="L75" s="9">
        <v>11.5</v>
      </c>
      <c r="M75" s="10">
        <v>17</v>
      </c>
      <c r="N75" s="9">
        <v>3.5</v>
      </c>
      <c r="O75" s="1">
        <f t="shared" si="12"/>
        <v>106.38</v>
      </c>
      <c r="Q75" s="1">
        <v>27</v>
      </c>
      <c r="S75" s="19">
        <v>3</v>
      </c>
      <c r="T75" s="19">
        <v>5</v>
      </c>
      <c r="U75" s="19">
        <v>6</v>
      </c>
      <c r="V75" s="19">
        <v>1</v>
      </c>
      <c r="W75" s="19">
        <v>2</v>
      </c>
      <c r="X75" s="19">
        <v>3</v>
      </c>
      <c r="Y75" s="14"/>
      <c r="Z75" s="14">
        <f t="shared" si="13"/>
        <v>20</v>
      </c>
      <c r="AA75" s="33">
        <f t="shared" si="11"/>
        <v>70.288383838383837</v>
      </c>
      <c r="AB75" s="14">
        <f t="shared" si="14"/>
        <v>3</v>
      </c>
    </row>
    <row r="76" spans="1:28" x14ac:dyDescent="0.25">
      <c r="A76" s="1">
        <v>830115</v>
      </c>
      <c r="B76" s="1" t="s">
        <v>20</v>
      </c>
      <c r="C76" s="1" t="s">
        <v>4</v>
      </c>
      <c r="D76" s="11">
        <v>11.07</v>
      </c>
      <c r="E76" s="12">
        <v>8</v>
      </c>
      <c r="F76" s="11">
        <v>12.77</v>
      </c>
      <c r="G76" s="11">
        <v>4.91</v>
      </c>
      <c r="H76" s="11">
        <v>6.86</v>
      </c>
      <c r="I76" s="11">
        <v>11.78</v>
      </c>
      <c r="J76" s="11">
        <v>7.92</v>
      </c>
      <c r="K76" s="11">
        <v>10.67</v>
      </c>
      <c r="L76" s="12">
        <v>12</v>
      </c>
      <c r="M76" s="11">
        <v>16.600000000000001</v>
      </c>
      <c r="N76" s="12">
        <v>4</v>
      </c>
      <c r="O76" s="1">
        <f t="shared" si="12"/>
        <v>106.58000000000001</v>
      </c>
      <c r="Q76" s="1">
        <v>19</v>
      </c>
      <c r="S76" s="19">
        <v>5</v>
      </c>
      <c r="T76" s="19">
        <v>5</v>
      </c>
      <c r="U76" s="19">
        <v>6</v>
      </c>
      <c r="V76" s="19">
        <v>3</v>
      </c>
      <c r="W76" s="19">
        <v>3</v>
      </c>
      <c r="X76" s="19">
        <v>0</v>
      </c>
      <c r="Y76" s="14"/>
      <c r="Z76" s="14">
        <f t="shared" si="13"/>
        <v>22</v>
      </c>
      <c r="AA76" s="33">
        <f t="shared" si="11"/>
        <v>70.981986531986536</v>
      </c>
      <c r="AB76" s="14">
        <f t="shared" si="14"/>
        <v>3</v>
      </c>
    </row>
    <row r="77" spans="1:28" x14ac:dyDescent="0.25">
      <c r="A77" s="20">
        <v>1031612</v>
      </c>
      <c r="B77" s="1" t="s">
        <v>86</v>
      </c>
      <c r="C77" s="1" t="s">
        <v>8</v>
      </c>
      <c r="D77" s="9">
        <v>11.5</v>
      </c>
      <c r="E77" s="9">
        <v>7.67</v>
      </c>
      <c r="F77" s="10">
        <v>13</v>
      </c>
      <c r="G77" s="10">
        <v>5</v>
      </c>
      <c r="H77" s="10">
        <v>8</v>
      </c>
      <c r="I77" s="10">
        <v>12</v>
      </c>
      <c r="J77" s="10">
        <v>8</v>
      </c>
      <c r="K77" s="10">
        <v>11</v>
      </c>
      <c r="L77" s="10">
        <v>12</v>
      </c>
      <c r="M77" s="10">
        <v>17</v>
      </c>
      <c r="N77" s="10">
        <v>4</v>
      </c>
      <c r="O77" s="1">
        <f t="shared" si="12"/>
        <v>109.17</v>
      </c>
      <c r="Q77" s="1">
        <v>24</v>
      </c>
      <c r="S77" s="19">
        <v>6</v>
      </c>
      <c r="T77" s="19">
        <v>6</v>
      </c>
      <c r="U77" s="19">
        <v>6</v>
      </c>
      <c r="V77" s="19">
        <v>3</v>
      </c>
      <c r="W77" s="19">
        <v>5</v>
      </c>
      <c r="X77" s="19">
        <v>4</v>
      </c>
      <c r="Y77" s="14"/>
      <c r="Z77" s="14">
        <f t="shared" si="13"/>
        <v>30</v>
      </c>
      <c r="AA77" s="33">
        <f t="shared" si="11"/>
        <v>87.86691919191918</v>
      </c>
      <c r="AB77" s="14">
        <f t="shared" si="14"/>
        <v>4</v>
      </c>
    </row>
    <row r="78" spans="1:28" x14ac:dyDescent="0.25">
      <c r="A78" s="1">
        <v>902302</v>
      </c>
      <c r="B78" s="1" t="s">
        <v>39</v>
      </c>
      <c r="C78" s="1" t="s">
        <v>40</v>
      </c>
      <c r="D78" s="11">
        <v>11.5</v>
      </c>
      <c r="E78" s="11">
        <v>6.33</v>
      </c>
      <c r="F78" s="12">
        <v>13</v>
      </c>
      <c r="G78" s="11">
        <v>4.5</v>
      </c>
      <c r="H78" s="11">
        <v>6.75</v>
      </c>
      <c r="I78" s="12">
        <v>12</v>
      </c>
      <c r="J78" s="11">
        <v>6.67</v>
      </c>
      <c r="K78" s="11">
        <v>9.85</v>
      </c>
      <c r="L78" s="12">
        <v>12</v>
      </c>
      <c r="M78" s="11">
        <v>16.8</v>
      </c>
      <c r="N78" s="11">
        <v>3.67</v>
      </c>
      <c r="O78" s="1">
        <f t="shared" si="12"/>
        <v>103.07</v>
      </c>
      <c r="Q78" s="1">
        <v>14</v>
      </c>
      <c r="S78" s="19">
        <v>3</v>
      </c>
      <c r="T78" s="19">
        <v>5</v>
      </c>
      <c r="U78" s="19">
        <v>2</v>
      </c>
      <c r="V78" s="19">
        <v>2</v>
      </c>
      <c r="W78" s="19">
        <v>2</v>
      </c>
      <c r="X78" s="19">
        <v>2</v>
      </c>
      <c r="Y78" s="14"/>
      <c r="Z78" s="14">
        <f t="shared" si="13"/>
        <v>16</v>
      </c>
      <c r="AA78" s="33">
        <f t="shared" si="11"/>
        <v>57.499074074074073</v>
      </c>
      <c r="AB78" s="14">
        <f t="shared" si="14"/>
        <v>1</v>
      </c>
    </row>
    <row r="79" spans="1:28" x14ac:dyDescent="0.25">
      <c r="A79" s="1">
        <v>830102</v>
      </c>
      <c r="B79" s="1" t="s">
        <v>23</v>
      </c>
      <c r="C79" s="1" t="s">
        <v>4</v>
      </c>
      <c r="D79" s="9">
        <v>11.24</v>
      </c>
      <c r="E79" s="9">
        <v>7.5</v>
      </c>
      <c r="F79" s="9">
        <v>12.76</v>
      </c>
      <c r="G79" s="9">
        <v>4.91</v>
      </c>
      <c r="H79" s="9">
        <v>7.08</v>
      </c>
      <c r="I79" s="10">
        <v>12</v>
      </c>
      <c r="J79" s="10">
        <v>8</v>
      </c>
      <c r="K79" s="10">
        <v>11</v>
      </c>
      <c r="L79" s="10">
        <v>12</v>
      </c>
      <c r="M79" s="9">
        <v>16.8</v>
      </c>
      <c r="N79" s="10">
        <v>4</v>
      </c>
      <c r="O79" s="1">
        <f t="shared" si="12"/>
        <v>107.28999999999999</v>
      </c>
      <c r="Q79" s="1">
        <v>19</v>
      </c>
      <c r="S79" s="19">
        <v>2</v>
      </c>
      <c r="T79" s="19">
        <v>3</v>
      </c>
      <c r="U79" s="19">
        <v>4</v>
      </c>
      <c r="V79" s="19">
        <v>3</v>
      </c>
      <c r="W79" s="19">
        <v>3</v>
      </c>
      <c r="X79" s="19">
        <v>0</v>
      </c>
      <c r="Y79" s="14"/>
      <c r="Z79" s="14">
        <f t="shared" si="13"/>
        <v>15</v>
      </c>
      <c r="AA79" s="33">
        <f t="shared" si="11"/>
        <v>58.504461279461282</v>
      </c>
      <c r="AB79" s="14">
        <f t="shared" si="14"/>
        <v>1</v>
      </c>
    </row>
    <row r="80" spans="1:28" x14ac:dyDescent="0.25">
      <c r="A80" s="1">
        <v>925907</v>
      </c>
      <c r="B80" s="1" t="s">
        <v>56</v>
      </c>
      <c r="C80" s="1" t="s">
        <v>4</v>
      </c>
      <c r="D80" s="12">
        <v>12</v>
      </c>
      <c r="E80" s="12">
        <v>8</v>
      </c>
      <c r="F80" s="12">
        <v>13</v>
      </c>
      <c r="G80" s="12">
        <v>5</v>
      </c>
      <c r="H80" s="11">
        <v>7.75</v>
      </c>
      <c r="I80" s="12">
        <v>12</v>
      </c>
      <c r="J80" s="11">
        <v>7.96</v>
      </c>
      <c r="K80" s="11">
        <v>10.6</v>
      </c>
      <c r="L80" s="12">
        <v>12</v>
      </c>
      <c r="M80" s="12">
        <v>17</v>
      </c>
      <c r="N80" s="12">
        <v>4</v>
      </c>
      <c r="O80" s="1">
        <f t="shared" si="12"/>
        <v>109.30999999999999</v>
      </c>
      <c r="Q80" s="1">
        <v>20</v>
      </c>
      <c r="S80" s="19">
        <v>0</v>
      </c>
      <c r="T80" s="19">
        <v>3</v>
      </c>
      <c r="U80" s="19">
        <v>6</v>
      </c>
      <c r="V80" s="19">
        <v>1</v>
      </c>
      <c r="W80" s="19">
        <v>2</v>
      </c>
      <c r="X80" s="19">
        <v>5</v>
      </c>
      <c r="Y80" s="14"/>
      <c r="Z80" s="14">
        <f t="shared" si="13"/>
        <v>17</v>
      </c>
      <c r="AA80" s="33">
        <f t="shared" si="11"/>
        <v>62.945033670033666</v>
      </c>
      <c r="AB80" s="14">
        <f t="shared" si="14"/>
        <v>2</v>
      </c>
    </row>
    <row r="81" spans="1:28" x14ac:dyDescent="0.25">
      <c r="A81" s="20">
        <v>901316</v>
      </c>
      <c r="B81" s="1" t="s">
        <v>49</v>
      </c>
      <c r="C81" s="1" t="s">
        <v>4</v>
      </c>
      <c r="D81" s="10">
        <v>12</v>
      </c>
      <c r="E81" s="10">
        <v>8</v>
      </c>
      <c r="F81" s="10">
        <v>13</v>
      </c>
      <c r="G81" s="10">
        <v>5</v>
      </c>
      <c r="H81" s="9">
        <v>7.5</v>
      </c>
      <c r="I81" s="10">
        <v>12</v>
      </c>
      <c r="J81" s="9">
        <v>7.33</v>
      </c>
      <c r="K81" s="10">
        <v>11</v>
      </c>
      <c r="L81" s="9">
        <v>11.83</v>
      </c>
      <c r="M81" s="10">
        <v>17</v>
      </c>
      <c r="N81" s="10">
        <v>4</v>
      </c>
      <c r="O81" s="1">
        <f t="shared" si="12"/>
        <v>108.66</v>
      </c>
      <c r="Q81" s="1">
        <v>27</v>
      </c>
      <c r="S81" s="19">
        <v>6</v>
      </c>
      <c r="T81" s="19">
        <v>4</v>
      </c>
      <c r="U81" s="19">
        <v>6</v>
      </c>
      <c r="V81" s="19">
        <v>1</v>
      </c>
      <c r="W81" s="19">
        <v>5</v>
      </c>
      <c r="X81" s="19">
        <v>4</v>
      </c>
      <c r="Y81" s="14"/>
      <c r="Z81" s="14">
        <f t="shared" si="13"/>
        <v>26</v>
      </c>
      <c r="AA81" s="33">
        <f t="shared" si="11"/>
        <v>81.639898989898995</v>
      </c>
      <c r="AB81" s="14">
        <f t="shared" si="14"/>
        <v>4</v>
      </c>
    </row>
    <row r="82" spans="1:28" x14ac:dyDescent="0.25">
      <c r="A82" s="20">
        <v>640460</v>
      </c>
      <c r="B82" s="1" t="s">
        <v>3</v>
      </c>
      <c r="C82" s="1" t="s">
        <v>4</v>
      </c>
      <c r="D82" s="12">
        <v>12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">
        <f t="shared" si="12"/>
        <v>12</v>
      </c>
      <c r="Q82" s="1">
        <v>2</v>
      </c>
      <c r="S82" s="19"/>
      <c r="T82" s="19"/>
      <c r="U82" s="19"/>
      <c r="V82" s="19"/>
      <c r="W82" s="19"/>
      <c r="X82" s="19"/>
      <c r="Y82" s="14"/>
      <c r="Z82" s="14">
        <f t="shared" si="13"/>
        <v>0</v>
      </c>
      <c r="AA82" s="33">
        <f t="shared" si="11"/>
        <v>3.468013468013468</v>
      </c>
      <c r="AB82" s="14">
        <v>0</v>
      </c>
    </row>
    <row r="83" spans="1:28" x14ac:dyDescent="0.25">
      <c r="A83" s="20">
        <v>830018</v>
      </c>
      <c r="B83" s="1" t="s">
        <v>25</v>
      </c>
      <c r="C83" s="1" t="s">
        <v>4</v>
      </c>
      <c r="D83" s="10">
        <v>11</v>
      </c>
      <c r="E83" s="10">
        <v>6</v>
      </c>
      <c r="F83" s="10">
        <v>13</v>
      </c>
      <c r="G83" s="10">
        <v>5</v>
      </c>
      <c r="H83" s="10">
        <v>8</v>
      </c>
      <c r="I83" s="9">
        <v>10.58</v>
      </c>
      <c r="J83" s="9">
        <v>7.47</v>
      </c>
      <c r="K83" s="10">
        <v>11</v>
      </c>
      <c r="L83" s="9">
        <v>11.5</v>
      </c>
      <c r="M83" s="10">
        <v>17</v>
      </c>
      <c r="N83" s="9">
        <v>3.83</v>
      </c>
      <c r="O83" s="1">
        <f t="shared" si="12"/>
        <v>104.38</v>
      </c>
      <c r="Q83" s="1">
        <v>24</v>
      </c>
      <c r="S83" s="19">
        <v>3</v>
      </c>
      <c r="T83" s="19">
        <v>4</v>
      </c>
      <c r="U83" s="19">
        <v>5</v>
      </c>
      <c r="V83" s="19">
        <v>0</v>
      </c>
      <c r="W83" s="19">
        <v>4</v>
      </c>
      <c r="X83" s="19">
        <v>2</v>
      </c>
      <c r="Y83" s="14"/>
      <c r="Z83" s="14">
        <f t="shared" si="13"/>
        <v>18</v>
      </c>
      <c r="AA83" s="33">
        <f t="shared" si="11"/>
        <v>65.111616161616155</v>
      </c>
      <c r="AB83" s="14">
        <f t="shared" si="14"/>
        <v>2</v>
      </c>
    </row>
    <row r="84" spans="1:28" x14ac:dyDescent="0.25">
      <c r="A84" s="20">
        <v>791487</v>
      </c>
      <c r="B84" s="1" t="s">
        <v>64</v>
      </c>
      <c r="C84" s="1" t="s">
        <v>4</v>
      </c>
      <c r="D84" s="11">
        <v>11.17</v>
      </c>
      <c r="E84" s="12">
        <v>8</v>
      </c>
      <c r="F84" s="12">
        <v>13</v>
      </c>
      <c r="G84" s="12">
        <v>5</v>
      </c>
      <c r="H84" s="12">
        <v>8</v>
      </c>
      <c r="I84" s="12">
        <v>12</v>
      </c>
      <c r="J84" s="12">
        <v>8</v>
      </c>
      <c r="K84" s="12">
        <v>11</v>
      </c>
      <c r="L84" s="12">
        <v>12</v>
      </c>
      <c r="M84" s="12">
        <v>17</v>
      </c>
      <c r="N84" s="12">
        <v>4</v>
      </c>
      <c r="O84" s="1">
        <f t="shared" si="12"/>
        <v>109.17</v>
      </c>
      <c r="Q84" s="1">
        <v>23</v>
      </c>
      <c r="S84" s="19">
        <v>3</v>
      </c>
      <c r="T84" s="19">
        <v>4</v>
      </c>
      <c r="U84" s="19">
        <v>5</v>
      </c>
      <c r="V84" s="19">
        <v>3</v>
      </c>
      <c r="W84" s="19">
        <v>5</v>
      </c>
      <c r="X84" s="19">
        <v>2</v>
      </c>
      <c r="Y84" s="14"/>
      <c r="Z84" s="14">
        <f t="shared" si="13"/>
        <v>22</v>
      </c>
      <c r="AA84" s="33">
        <f t="shared" si="11"/>
        <v>73.052104377104385</v>
      </c>
      <c r="AB84" s="14">
        <f t="shared" si="14"/>
        <v>3</v>
      </c>
    </row>
    <row r="85" spans="1:28" x14ac:dyDescent="0.25">
      <c r="A85" s="1">
        <v>964832</v>
      </c>
      <c r="B85" s="1" t="s">
        <v>72</v>
      </c>
      <c r="C85" s="1" t="s">
        <v>4</v>
      </c>
      <c r="D85" s="9">
        <v>11.5</v>
      </c>
      <c r="E85" s="10">
        <v>8</v>
      </c>
      <c r="F85" s="10">
        <v>8</v>
      </c>
      <c r="G85" s="10">
        <v>4</v>
      </c>
      <c r="H85" s="9">
        <v>3.95</v>
      </c>
      <c r="I85" s="9">
        <v>10.67</v>
      </c>
      <c r="J85" s="10">
        <v>6</v>
      </c>
      <c r="K85" s="9">
        <v>6.2</v>
      </c>
      <c r="L85" s="9">
        <v>9.35</v>
      </c>
      <c r="M85" s="10">
        <v>17</v>
      </c>
      <c r="N85" s="10">
        <v>4</v>
      </c>
      <c r="O85" s="1">
        <f t="shared" si="12"/>
        <v>88.67</v>
      </c>
      <c r="Q85" s="1">
        <v>23</v>
      </c>
      <c r="S85" s="19">
        <v>0</v>
      </c>
      <c r="T85" s="19">
        <v>1</v>
      </c>
      <c r="U85" s="19">
        <v>1</v>
      </c>
      <c r="V85" s="19">
        <v>0</v>
      </c>
      <c r="W85" s="19">
        <v>0</v>
      </c>
      <c r="X85" s="19">
        <v>3</v>
      </c>
      <c r="Y85" s="14"/>
      <c r="Z85" s="14">
        <f>SUM(S85:Y85)</f>
        <v>5</v>
      </c>
      <c r="AA85" s="33">
        <f t="shared" si="11"/>
        <v>37.698569023569021</v>
      </c>
      <c r="AB85" s="14">
        <v>0</v>
      </c>
    </row>
    <row r="86" spans="1:28" x14ac:dyDescent="0.25">
      <c r="A86" s="20">
        <v>916482</v>
      </c>
      <c r="B86" s="1" t="s">
        <v>55</v>
      </c>
      <c r="C86" s="1" t="s">
        <v>4</v>
      </c>
      <c r="D86" s="11">
        <v>11.83</v>
      </c>
      <c r="E86" s="11">
        <v>7.67</v>
      </c>
      <c r="F86" s="12">
        <v>13</v>
      </c>
      <c r="G86" s="11">
        <v>4.5</v>
      </c>
      <c r="H86" s="12">
        <v>5</v>
      </c>
      <c r="I86" s="12">
        <v>12</v>
      </c>
      <c r="J86" s="12">
        <v>8</v>
      </c>
      <c r="K86" s="11">
        <v>10.64</v>
      </c>
      <c r="L86" s="12">
        <v>11</v>
      </c>
      <c r="M86" s="12">
        <v>17</v>
      </c>
      <c r="N86" s="12">
        <v>4</v>
      </c>
      <c r="O86" s="1">
        <f t="shared" si="12"/>
        <v>104.64</v>
      </c>
      <c r="Q86" s="1">
        <v>27</v>
      </c>
      <c r="S86" s="19">
        <v>5</v>
      </c>
      <c r="T86" s="19">
        <v>5</v>
      </c>
      <c r="U86" s="19">
        <v>3</v>
      </c>
      <c r="V86" s="19">
        <v>2</v>
      </c>
      <c r="W86" s="19">
        <v>4</v>
      </c>
      <c r="X86" s="19">
        <v>1</v>
      </c>
      <c r="Y86" s="14"/>
      <c r="Z86" s="14">
        <f t="shared" si="13"/>
        <v>20</v>
      </c>
      <c r="AA86" s="33">
        <f>65*Z86/36+25*O86/110+10*Q86/27</f>
        <v>69.892929292929296</v>
      </c>
      <c r="AB86" s="14">
        <f t="shared" si="14"/>
        <v>3</v>
      </c>
    </row>
    <row r="87" spans="1:28" x14ac:dyDescent="0.25">
      <c r="O87" s="1" t="s">
        <v>117</v>
      </c>
      <c r="Q87" s="1" t="s">
        <v>117</v>
      </c>
    </row>
    <row r="88" spans="1:28" x14ac:dyDescent="0.25">
      <c r="N88" s="1" t="s">
        <v>117</v>
      </c>
      <c r="O88" s="29">
        <v>110</v>
      </c>
      <c r="P88" s="29"/>
      <c r="Q88" s="29">
        <v>27</v>
      </c>
      <c r="W88" s="1" t="s">
        <v>90</v>
      </c>
      <c r="X88" s="1" t="s">
        <v>90</v>
      </c>
      <c r="Y88" s="1" t="s">
        <v>117</v>
      </c>
      <c r="Z88" s="1">
        <v>36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B958-E125-4946-B760-85F09339ECA8}">
  <dimension ref="A1:AI89"/>
  <sheetViews>
    <sheetView tabSelected="1" topLeftCell="A10" workbookViewId="0">
      <selection activeCell="AB90" sqref="AB90"/>
    </sheetView>
  </sheetViews>
  <sheetFormatPr defaultRowHeight="15.75" x14ac:dyDescent="0.25"/>
  <cols>
    <col min="1" max="1" width="10.5" style="1" customWidth="1"/>
    <col min="2" max="2" width="13.375" style="1" hidden="1" customWidth="1"/>
    <col min="3" max="4" width="0" style="1" hidden="1" customWidth="1"/>
    <col min="5" max="5" width="11.5" style="1" hidden="1" customWidth="1"/>
    <col min="6" max="6" width="7.875" style="1" hidden="1" customWidth="1"/>
    <col min="7" max="8" width="7.25" style="1" hidden="1" customWidth="1"/>
    <col min="9" max="10" width="6.625" style="1" hidden="1" customWidth="1"/>
    <col min="11" max="11" width="5.875" style="1" hidden="1" customWidth="1"/>
    <col min="12" max="12" width="6" style="1" hidden="1" customWidth="1"/>
    <col min="13" max="13" width="7" style="1" hidden="1" customWidth="1"/>
    <col min="14" max="14" width="6.5" style="1" hidden="1" customWidth="1"/>
    <col min="15" max="15" width="5.875" style="1" hidden="1" customWidth="1"/>
    <col min="16" max="16" width="6.5" style="1" hidden="1" customWidth="1"/>
    <col min="17" max="18" width="9" style="1"/>
    <col min="19" max="19" width="11.5" style="1" hidden="1" customWidth="1"/>
    <col min="20" max="20" width="9" style="1"/>
    <col min="21" max="21" width="7" style="15" customWidth="1"/>
    <col min="22" max="29" width="9" style="1"/>
    <col min="30" max="30" width="9" style="35"/>
    <col min="31" max="16384" width="9" style="1"/>
  </cols>
  <sheetData>
    <row r="1" spans="1:35" x14ac:dyDescent="0.25">
      <c r="A1" s="1" t="s">
        <v>0</v>
      </c>
      <c r="B1" s="1" t="s">
        <v>1</v>
      </c>
      <c r="C1" s="1" t="s">
        <v>2</v>
      </c>
      <c r="F1" s="9" t="s">
        <v>92</v>
      </c>
      <c r="G1" s="9" t="s">
        <v>94</v>
      </c>
      <c r="H1" s="9" t="s">
        <v>95</v>
      </c>
      <c r="I1" s="9" t="s">
        <v>116</v>
      </c>
      <c r="J1" s="9" t="s">
        <v>97</v>
      </c>
      <c r="K1" s="9" t="s">
        <v>118</v>
      </c>
      <c r="L1" s="9" t="s">
        <v>99</v>
      </c>
      <c r="M1" s="9" t="s">
        <v>100</v>
      </c>
      <c r="N1" s="9" t="s">
        <v>101</v>
      </c>
      <c r="O1" s="9" t="s">
        <v>102</v>
      </c>
      <c r="P1" s="9" t="s">
        <v>103</v>
      </c>
      <c r="Q1" s="13" t="s">
        <v>111</v>
      </c>
      <c r="R1" s="13"/>
      <c r="S1" s="13" t="s">
        <v>122</v>
      </c>
      <c r="T1" s="13"/>
      <c r="V1" s="1" t="s">
        <v>125</v>
      </c>
    </row>
    <row r="2" spans="1:35" x14ac:dyDescent="0.25">
      <c r="T2" s="1" t="s">
        <v>122</v>
      </c>
      <c r="V2" s="21">
        <v>1</v>
      </c>
      <c r="W2" s="21">
        <v>2</v>
      </c>
      <c r="X2" s="21">
        <v>3</v>
      </c>
      <c r="Y2" s="21">
        <v>4</v>
      </c>
      <c r="Z2" s="21">
        <v>5</v>
      </c>
      <c r="AA2" s="21">
        <v>6</v>
      </c>
      <c r="AB2" s="14">
        <v>7</v>
      </c>
      <c r="AC2" s="30" t="s">
        <v>113</v>
      </c>
      <c r="AD2" s="35" t="s">
        <v>121</v>
      </c>
      <c r="AE2" s="1" t="s">
        <v>119</v>
      </c>
      <c r="AG2" s="15"/>
      <c r="AH2" s="15" t="s">
        <v>120</v>
      </c>
      <c r="AI2" s="15"/>
    </row>
    <row r="3" spans="1:35" x14ac:dyDescent="0.25">
      <c r="S3" s="15" t="s">
        <v>124</v>
      </c>
      <c r="T3" s="1" t="s">
        <v>111</v>
      </c>
      <c r="V3" s="36"/>
      <c r="W3" s="36"/>
      <c r="X3" s="36"/>
      <c r="Y3" s="36"/>
      <c r="Z3" s="36"/>
      <c r="AA3" s="36"/>
      <c r="AB3" s="14"/>
      <c r="AC3" s="14"/>
      <c r="AG3" s="15"/>
      <c r="AH3" s="15"/>
      <c r="AI3" s="15"/>
    </row>
    <row r="4" spans="1:35" x14ac:dyDescent="0.25">
      <c r="A4" s="1">
        <v>883528</v>
      </c>
      <c r="B4" s="1" t="s">
        <v>33</v>
      </c>
      <c r="C4" s="1" t="s">
        <v>4</v>
      </c>
      <c r="D4" s="37" t="s">
        <v>126</v>
      </c>
      <c r="E4" s="9" t="s">
        <v>127</v>
      </c>
      <c r="F4" s="9">
        <v>12</v>
      </c>
      <c r="G4" s="9">
        <v>8</v>
      </c>
      <c r="H4" s="9">
        <v>13</v>
      </c>
      <c r="I4" s="9">
        <v>5</v>
      </c>
      <c r="J4" s="9">
        <v>7.75</v>
      </c>
      <c r="K4" s="9">
        <v>11.78</v>
      </c>
      <c r="L4" s="9">
        <v>7.67</v>
      </c>
      <c r="M4" s="9">
        <v>11</v>
      </c>
      <c r="N4" s="9">
        <v>12</v>
      </c>
      <c r="O4" s="9">
        <v>17</v>
      </c>
      <c r="P4" s="9">
        <v>4</v>
      </c>
      <c r="Q4" s="1">
        <f t="shared" ref="Q4:Q10" si="0">SUM(F4:P4)</f>
        <v>109.2</v>
      </c>
      <c r="S4" s="15" t="s">
        <v>127</v>
      </c>
      <c r="T4" s="1">
        <v>23</v>
      </c>
      <c r="V4" s="14" t="s">
        <v>128</v>
      </c>
      <c r="W4" s="14" t="s">
        <v>90</v>
      </c>
      <c r="X4" s="14" t="s">
        <v>90</v>
      </c>
      <c r="Y4" s="14"/>
      <c r="Z4" s="14"/>
      <c r="AA4" s="14"/>
      <c r="AB4" s="14"/>
      <c r="AC4" s="14"/>
      <c r="AG4" s="1">
        <v>1</v>
      </c>
      <c r="AH4" s="16">
        <v>49</v>
      </c>
      <c r="AI4" s="30">
        <v>1</v>
      </c>
    </row>
    <row r="5" spans="1:35" x14ac:dyDescent="0.25">
      <c r="A5" s="1">
        <v>902768</v>
      </c>
      <c r="B5" s="1" t="s">
        <v>61</v>
      </c>
      <c r="C5" s="1" t="s">
        <v>4</v>
      </c>
      <c r="D5" s="38" t="s">
        <v>129</v>
      </c>
      <c r="E5" s="11" t="s">
        <v>130</v>
      </c>
      <c r="F5" s="11">
        <v>10.83</v>
      </c>
      <c r="G5" s="11">
        <v>6.67</v>
      </c>
      <c r="H5" s="11">
        <v>8</v>
      </c>
      <c r="I5" s="11">
        <v>4.5</v>
      </c>
      <c r="J5" s="11">
        <v>5.75</v>
      </c>
      <c r="K5" s="11">
        <v>9.7799999999999994</v>
      </c>
      <c r="L5" s="11">
        <v>6.67</v>
      </c>
      <c r="M5" s="11">
        <v>0</v>
      </c>
      <c r="N5" s="11">
        <v>0</v>
      </c>
      <c r="O5" s="11">
        <v>10</v>
      </c>
      <c r="P5" s="11">
        <v>4</v>
      </c>
      <c r="Q5" s="1">
        <f t="shared" si="0"/>
        <v>66.2</v>
      </c>
      <c r="S5" s="15" t="s">
        <v>130</v>
      </c>
      <c r="T5" s="1">
        <v>15</v>
      </c>
      <c r="V5" s="14"/>
      <c r="W5" s="14"/>
      <c r="X5" s="14"/>
      <c r="Y5" s="14"/>
      <c r="Z5" s="14"/>
      <c r="AA5" s="14"/>
      <c r="AB5" s="14"/>
      <c r="AC5" s="14"/>
      <c r="AG5" s="1">
        <v>2</v>
      </c>
      <c r="AH5" s="1">
        <f>AH4+AH$11</f>
        <v>59.25</v>
      </c>
      <c r="AI5" s="17">
        <f>FLOOR((AH5-AH$4+0.5)*AH$10+1,1)</f>
        <v>2</v>
      </c>
    </row>
    <row r="6" spans="1:35" x14ac:dyDescent="0.25">
      <c r="A6" s="1">
        <v>674960</v>
      </c>
      <c r="B6" s="1" t="s">
        <v>7</v>
      </c>
      <c r="C6" s="1" t="s">
        <v>8</v>
      </c>
      <c r="D6" s="38" t="s">
        <v>131</v>
      </c>
      <c r="E6" s="11" t="s">
        <v>133</v>
      </c>
      <c r="F6" s="11">
        <v>11.5</v>
      </c>
      <c r="G6" s="11">
        <v>8</v>
      </c>
      <c r="H6" s="11">
        <v>13</v>
      </c>
      <c r="I6" s="11">
        <v>5</v>
      </c>
      <c r="J6" s="11">
        <v>7.75</v>
      </c>
      <c r="K6" s="11">
        <v>11.39</v>
      </c>
      <c r="L6" s="11">
        <v>7.96</v>
      </c>
      <c r="M6" s="11">
        <v>11</v>
      </c>
      <c r="N6" s="11">
        <v>12</v>
      </c>
      <c r="O6" s="11">
        <v>16.8</v>
      </c>
      <c r="P6" s="11">
        <v>4</v>
      </c>
      <c r="Q6" s="1">
        <f t="shared" si="0"/>
        <v>108.39999999999999</v>
      </c>
      <c r="S6" s="15" t="s">
        <v>132</v>
      </c>
      <c r="T6" s="1">
        <v>25</v>
      </c>
      <c r="V6" s="14">
        <v>4</v>
      </c>
      <c r="W6" s="14">
        <v>5</v>
      </c>
      <c r="X6" s="14">
        <v>6</v>
      </c>
      <c r="Y6" s="14">
        <v>6</v>
      </c>
      <c r="Z6" s="14">
        <v>6</v>
      </c>
      <c r="AA6" s="14">
        <v>0</v>
      </c>
      <c r="AB6" s="14"/>
      <c r="AC6" s="14">
        <f t="shared" ref="AC6:AC11" si="1">SUM(V6:AB6)</f>
        <v>27</v>
      </c>
      <c r="AD6" s="35">
        <f t="shared" ref="AD6:AD70" si="2">65*AC6/36+25*Q6/110+10*T6/27</f>
        <v>82.645622895622893</v>
      </c>
      <c r="AE6" s="1">
        <f t="shared" ref="AE6:AE70" si="3">FLOOR((AD6-AH$4+0.5)*AH$10+1,1)</f>
        <v>4</v>
      </c>
      <c r="AG6" s="1">
        <v>3</v>
      </c>
      <c r="AH6" s="1">
        <f>AH5+AH$11</f>
        <v>69.5</v>
      </c>
      <c r="AI6" s="17">
        <f>FLOOR((AH6-AH$4+0.5)*AH$10+1,1)</f>
        <v>3</v>
      </c>
    </row>
    <row r="7" spans="1:35" x14ac:dyDescent="0.25">
      <c r="A7" s="1">
        <v>883379</v>
      </c>
      <c r="B7" s="1" t="s">
        <v>34</v>
      </c>
      <c r="C7" s="1" t="s">
        <v>4</v>
      </c>
      <c r="D7" s="37" t="s">
        <v>134</v>
      </c>
      <c r="E7" s="9" t="s">
        <v>135</v>
      </c>
      <c r="F7" s="9">
        <v>11.17</v>
      </c>
      <c r="G7" s="9">
        <v>7.5</v>
      </c>
      <c r="H7" s="9">
        <v>13</v>
      </c>
      <c r="I7" s="9">
        <v>5</v>
      </c>
      <c r="J7" s="9">
        <v>8</v>
      </c>
      <c r="K7" s="9">
        <v>11.33</v>
      </c>
      <c r="L7" s="9">
        <v>7.88</v>
      </c>
      <c r="M7" s="9">
        <v>11</v>
      </c>
      <c r="N7" s="9">
        <v>12</v>
      </c>
      <c r="O7" s="9">
        <v>17</v>
      </c>
      <c r="P7" s="9">
        <v>3.14</v>
      </c>
      <c r="Q7" s="1">
        <f t="shared" si="0"/>
        <v>107.02</v>
      </c>
      <c r="S7" s="15" t="s">
        <v>135</v>
      </c>
      <c r="T7" s="1">
        <v>21.5</v>
      </c>
      <c r="V7" s="14"/>
      <c r="W7" s="14"/>
      <c r="X7" s="14"/>
      <c r="Y7" s="14"/>
      <c r="Z7" s="14"/>
      <c r="AA7" s="14"/>
      <c r="AB7" s="14"/>
      <c r="AC7" s="14"/>
      <c r="AG7" s="1">
        <v>4</v>
      </c>
      <c r="AH7" s="1">
        <f>AH6+AH$11</f>
        <v>79.75</v>
      </c>
      <c r="AI7" s="17">
        <f>FLOOR((AH7-AH$4+0.5)*AH$10+1,1)</f>
        <v>4</v>
      </c>
    </row>
    <row r="8" spans="1:35" x14ac:dyDescent="0.25">
      <c r="A8" s="1">
        <v>1031861</v>
      </c>
      <c r="B8" s="1" t="s">
        <v>77</v>
      </c>
      <c r="C8" s="1" t="s">
        <v>8</v>
      </c>
      <c r="D8" s="38" t="s">
        <v>136</v>
      </c>
      <c r="E8" s="11" t="s">
        <v>137</v>
      </c>
      <c r="F8" s="11">
        <v>10.98</v>
      </c>
      <c r="G8" s="11">
        <v>7.5</v>
      </c>
      <c r="H8" s="11">
        <v>12.86</v>
      </c>
      <c r="I8" s="11">
        <v>3.84</v>
      </c>
      <c r="J8" s="11">
        <v>4.93</v>
      </c>
      <c r="K8" s="11">
        <v>12</v>
      </c>
      <c r="L8" s="11">
        <v>7.91</v>
      </c>
      <c r="M8" s="11">
        <v>9.8000000000000007</v>
      </c>
      <c r="N8" s="11">
        <v>11.83</v>
      </c>
      <c r="O8" s="11">
        <v>17</v>
      </c>
      <c r="P8" s="11">
        <v>4</v>
      </c>
      <c r="Q8" s="1">
        <f t="shared" si="0"/>
        <v>102.64999999999999</v>
      </c>
      <c r="S8" s="15" t="s">
        <v>137</v>
      </c>
      <c r="T8" s="1">
        <v>27</v>
      </c>
      <c r="V8" s="14"/>
      <c r="W8" s="14"/>
      <c r="X8" s="14"/>
      <c r="Y8" s="14"/>
      <c r="Z8" s="14"/>
      <c r="AA8" s="14"/>
      <c r="AB8" s="14"/>
      <c r="AC8" s="14"/>
      <c r="AG8" s="1">
        <v>5</v>
      </c>
      <c r="AH8" s="1">
        <v>90</v>
      </c>
      <c r="AI8" s="17">
        <f>FLOOR((AH8-AH$4+0.5)*AH$10+1,1)</f>
        <v>5</v>
      </c>
    </row>
    <row r="9" spans="1:35" x14ac:dyDescent="0.25">
      <c r="A9" s="1">
        <v>728609</v>
      </c>
      <c r="B9" s="1" t="s">
        <v>5</v>
      </c>
      <c r="C9" s="1" t="s">
        <v>4</v>
      </c>
      <c r="D9" s="37" t="s">
        <v>138</v>
      </c>
      <c r="E9" s="9" t="s">
        <v>140</v>
      </c>
      <c r="F9" s="9">
        <v>11</v>
      </c>
      <c r="G9" s="9">
        <v>5.5</v>
      </c>
      <c r="H9" s="9">
        <v>10</v>
      </c>
      <c r="I9" s="9">
        <v>3</v>
      </c>
      <c r="J9" s="9">
        <v>4.5</v>
      </c>
      <c r="K9" s="9">
        <v>11.11</v>
      </c>
      <c r="L9" s="9">
        <v>6.67</v>
      </c>
      <c r="M9" s="9">
        <v>7.5</v>
      </c>
      <c r="N9" s="9">
        <v>9.83</v>
      </c>
      <c r="O9" s="9">
        <v>14.89</v>
      </c>
      <c r="P9" s="9">
        <v>3.38</v>
      </c>
      <c r="Q9" s="1">
        <f t="shared" si="0"/>
        <v>87.38</v>
      </c>
      <c r="S9" s="15" t="s">
        <v>139</v>
      </c>
      <c r="T9" s="1">
        <v>1</v>
      </c>
      <c r="V9" s="14"/>
      <c r="W9" s="14"/>
      <c r="X9" s="14"/>
      <c r="Y9" s="14"/>
      <c r="Z9" s="14"/>
      <c r="AA9" s="14"/>
      <c r="AB9" s="14"/>
      <c r="AC9" s="14"/>
      <c r="AH9" s="1" t="s">
        <v>90</v>
      </c>
      <c r="AI9" s="17" t="s">
        <v>90</v>
      </c>
    </row>
    <row r="10" spans="1:35" x14ac:dyDescent="0.25">
      <c r="A10" s="1">
        <v>788898</v>
      </c>
      <c r="B10" s="1" t="s">
        <v>10</v>
      </c>
      <c r="C10" s="1" t="s">
        <v>11</v>
      </c>
      <c r="D10" s="38" t="s">
        <v>142</v>
      </c>
      <c r="E10" s="11" t="s">
        <v>143</v>
      </c>
      <c r="F10" s="11">
        <v>12</v>
      </c>
      <c r="G10" s="11">
        <v>6.04</v>
      </c>
      <c r="H10" s="11">
        <v>13</v>
      </c>
      <c r="I10" s="11">
        <v>5</v>
      </c>
      <c r="J10" s="11">
        <v>7.5</v>
      </c>
      <c r="K10" s="11">
        <v>11.89</v>
      </c>
      <c r="L10" s="11">
        <v>2.58</v>
      </c>
      <c r="M10" s="11">
        <v>8.7200000000000006</v>
      </c>
      <c r="N10" s="11">
        <v>11.83</v>
      </c>
      <c r="O10" s="11">
        <v>17</v>
      </c>
      <c r="P10" s="11">
        <v>4</v>
      </c>
      <c r="Q10" s="1">
        <f t="shared" si="0"/>
        <v>99.56</v>
      </c>
      <c r="S10" s="15" t="s">
        <v>141</v>
      </c>
      <c r="T10" s="1">
        <v>18</v>
      </c>
      <c r="V10" s="14"/>
      <c r="W10" s="14"/>
      <c r="X10" s="14"/>
      <c r="Y10" s="14"/>
      <c r="Z10" s="14"/>
      <c r="AA10" s="14"/>
      <c r="AB10" s="14"/>
      <c r="AC10" s="14"/>
      <c r="AG10" s="1" t="s">
        <v>114</v>
      </c>
      <c r="AH10" s="18">
        <f>4/(AH8-AH4)</f>
        <v>9.7560975609756101E-2</v>
      </c>
    </row>
    <row r="11" spans="1:35" x14ac:dyDescent="0.25">
      <c r="A11" s="1">
        <v>899884</v>
      </c>
      <c r="B11" s="1" t="s">
        <v>29</v>
      </c>
      <c r="C11" s="1" t="s">
        <v>4</v>
      </c>
      <c r="S11" s="15" t="s">
        <v>144</v>
      </c>
      <c r="T11" s="1">
        <v>1.5</v>
      </c>
      <c r="V11" s="14"/>
      <c r="W11" s="14"/>
      <c r="X11" s="14"/>
      <c r="Y11" s="14"/>
      <c r="Z11" s="14"/>
      <c r="AA11" s="14"/>
      <c r="AB11" s="14"/>
      <c r="AC11" s="14"/>
      <c r="AG11" s="1" t="s">
        <v>115</v>
      </c>
      <c r="AH11" s="1">
        <f>(AH8-AH4)/4</f>
        <v>10.25</v>
      </c>
    </row>
    <row r="12" spans="1:35" x14ac:dyDescent="0.25">
      <c r="A12" s="1">
        <v>885461</v>
      </c>
      <c r="B12" s="1" t="s">
        <v>27</v>
      </c>
      <c r="C12" s="1" t="s">
        <v>4</v>
      </c>
      <c r="D12" s="37" t="s">
        <v>145</v>
      </c>
      <c r="E12" s="9" t="s">
        <v>146</v>
      </c>
      <c r="F12" s="9">
        <v>11.33</v>
      </c>
      <c r="G12" s="9">
        <v>7.17</v>
      </c>
      <c r="H12" s="9">
        <v>13</v>
      </c>
      <c r="I12" s="9">
        <v>5</v>
      </c>
      <c r="J12" s="9">
        <v>7.5</v>
      </c>
      <c r="K12" s="9">
        <v>11.5</v>
      </c>
      <c r="L12" s="9">
        <v>7.33</v>
      </c>
      <c r="M12" s="9">
        <v>11</v>
      </c>
      <c r="N12" s="9">
        <v>11.83</v>
      </c>
      <c r="O12" s="9">
        <v>17</v>
      </c>
      <c r="P12" s="9">
        <v>3.17</v>
      </c>
      <c r="Q12" s="1">
        <f>SUM(F12:P12)</f>
        <v>105.83</v>
      </c>
      <c r="S12" s="15" t="s">
        <v>146</v>
      </c>
      <c r="T12" s="1">
        <v>19.5</v>
      </c>
      <c r="V12" s="14"/>
      <c r="W12" s="14"/>
      <c r="X12" s="14"/>
      <c r="Y12" s="14"/>
      <c r="Z12" s="14"/>
      <c r="AA12" s="14"/>
      <c r="AB12" s="14"/>
      <c r="AC12" s="14"/>
    </row>
    <row r="13" spans="1:35" x14ac:dyDescent="0.25">
      <c r="A13" s="1">
        <v>896117</v>
      </c>
      <c r="B13" s="1" t="s">
        <v>35</v>
      </c>
      <c r="C13" s="1" t="s">
        <v>4</v>
      </c>
      <c r="D13" s="38" t="s">
        <v>147</v>
      </c>
      <c r="E13" s="11" t="s">
        <v>148</v>
      </c>
      <c r="F13" s="11">
        <v>12</v>
      </c>
      <c r="G13" s="11">
        <v>8</v>
      </c>
      <c r="H13" s="11">
        <v>13</v>
      </c>
      <c r="I13" s="11">
        <v>5</v>
      </c>
      <c r="J13" s="11">
        <v>8</v>
      </c>
      <c r="K13" s="11">
        <v>12</v>
      </c>
      <c r="L13" s="11">
        <v>8</v>
      </c>
      <c r="M13" s="11">
        <v>11</v>
      </c>
      <c r="N13" s="11">
        <v>12</v>
      </c>
      <c r="O13" s="11">
        <v>17</v>
      </c>
      <c r="P13" s="11">
        <v>4</v>
      </c>
      <c r="Q13" s="1">
        <f>SUM(F13:P13)</f>
        <v>110</v>
      </c>
      <c r="S13" s="15" t="s">
        <v>148</v>
      </c>
      <c r="T13" s="1">
        <v>26</v>
      </c>
      <c r="V13" s="14"/>
      <c r="W13" s="14"/>
      <c r="X13" s="14"/>
      <c r="Y13" s="14"/>
      <c r="Z13" s="14"/>
      <c r="AA13" s="14"/>
      <c r="AB13" s="14"/>
      <c r="AC13" s="14"/>
    </row>
    <row r="14" spans="1:35" x14ac:dyDescent="0.25">
      <c r="A14" s="1">
        <v>901824</v>
      </c>
      <c r="B14" s="1" t="s">
        <v>58</v>
      </c>
      <c r="C14" s="1" t="s">
        <v>4</v>
      </c>
      <c r="V14" s="14"/>
      <c r="W14" s="14"/>
      <c r="X14" s="14"/>
      <c r="Y14" s="14"/>
      <c r="Z14" s="14"/>
      <c r="AA14" s="14"/>
      <c r="AB14" s="14"/>
      <c r="AC14" s="14"/>
    </row>
    <row r="15" spans="1:35" x14ac:dyDescent="0.25">
      <c r="A15" s="1">
        <v>781442</v>
      </c>
      <c r="B15" s="1" t="s">
        <v>12</v>
      </c>
      <c r="C15" s="1" t="s">
        <v>4</v>
      </c>
      <c r="D15" s="37" t="s">
        <v>149</v>
      </c>
      <c r="E15" s="9" t="s">
        <v>150</v>
      </c>
      <c r="F15" s="9">
        <v>11.67</v>
      </c>
      <c r="G15" s="9">
        <v>8</v>
      </c>
      <c r="H15" s="9">
        <v>13</v>
      </c>
      <c r="I15" s="9">
        <v>5</v>
      </c>
      <c r="J15" s="9">
        <v>8</v>
      </c>
      <c r="K15" s="9">
        <v>11.89</v>
      </c>
      <c r="L15" s="9">
        <v>8</v>
      </c>
      <c r="M15" s="9">
        <v>10.6</v>
      </c>
      <c r="N15" s="9">
        <v>10</v>
      </c>
      <c r="O15" s="9">
        <v>17</v>
      </c>
      <c r="P15" s="9">
        <v>4</v>
      </c>
      <c r="Q15" s="1">
        <f>SUM(F15:P15)</f>
        <v>107.16</v>
      </c>
      <c r="S15" s="15" t="s">
        <v>150</v>
      </c>
      <c r="T15" s="1">
        <v>27</v>
      </c>
      <c r="V15" s="14"/>
      <c r="W15" s="14"/>
      <c r="X15" s="14"/>
      <c r="Y15" s="14"/>
      <c r="Z15" s="14"/>
      <c r="AA15" s="14"/>
      <c r="AB15" s="14"/>
      <c r="AC15" s="14"/>
    </row>
    <row r="16" spans="1:35" x14ac:dyDescent="0.25">
      <c r="A16" s="1">
        <v>945990</v>
      </c>
      <c r="B16" s="1" t="s">
        <v>71</v>
      </c>
      <c r="C16" s="1" t="s">
        <v>4</v>
      </c>
      <c r="D16" s="38" t="s">
        <v>151</v>
      </c>
      <c r="E16" s="11" t="s">
        <v>152</v>
      </c>
      <c r="F16" s="11">
        <v>11.67</v>
      </c>
      <c r="G16" s="11">
        <v>8</v>
      </c>
      <c r="H16" s="11">
        <v>13</v>
      </c>
      <c r="I16" s="11">
        <v>5</v>
      </c>
      <c r="J16" s="11">
        <v>7.75</v>
      </c>
      <c r="K16" s="11">
        <v>12</v>
      </c>
      <c r="L16" s="11">
        <v>8</v>
      </c>
      <c r="M16" s="11">
        <v>11</v>
      </c>
      <c r="N16" s="11">
        <v>11.67</v>
      </c>
      <c r="O16" s="11">
        <v>16.8</v>
      </c>
      <c r="P16" s="11">
        <v>4</v>
      </c>
      <c r="Q16" s="1">
        <f>SUM(F16:P16)</f>
        <v>108.89</v>
      </c>
      <c r="S16" s="15" t="s">
        <v>152</v>
      </c>
      <c r="T16" s="1">
        <v>16</v>
      </c>
      <c r="V16" s="14"/>
      <c r="W16" s="14"/>
      <c r="X16" s="14"/>
      <c r="Y16" s="14"/>
      <c r="Z16" s="14"/>
      <c r="AA16" s="14"/>
      <c r="AB16" s="14"/>
      <c r="AC16" s="14"/>
    </row>
    <row r="17" spans="1:31" x14ac:dyDescent="0.25">
      <c r="A17" s="1">
        <v>883049</v>
      </c>
      <c r="B17" s="1" t="s">
        <v>30</v>
      </c>
      <c r="C17" s="1" t="s">
        <v>4</v>
      </c>
      <c r="D17" s="37" t="s">
        <v>153</v>
      </c>
      <c r="E17" s="9" t="s">
        <v>154</v>
      </c>
      <c r="F17" s="9">
        <v>12</v>
      </c>
      <c r="G17" s="9">
        <v>7.83</v>
      </c>
      <c r="H17" s="9">
        <v>13</v>
      </c>
      <c r="I17" s="9">
        <v>5</v>
      </c>
      <c r="J17" s="9">
        <v>8</v>
      </c>
      <c r="K17" s="9">
        <v>12</v>
      </c>
      <c r="L17" s="9">
        <v>8</v>
      </c>
      <c r="M17" s="9">
        <v>11</v>
      </c>
      <c r="N17" s="9">
        <v>12</v>
      </c>
      <c r="O17" s="9">
        <v>17</v>
      </c>
      <c r="P17" s="9">
        <v>4</v>
      </c>
      <c r="Q17" s="1">
        <f>SUM(F17:P17)</f>
        <v>109.83</v>
      </c>
      <c r="S17" s="15" t="s">
        <v>154</v>
      </c>
      <c r="T17" s="1">
        <v>27</v>
      </c>
      <c r="V17" s="14"/>
      <c r="W17" s="14"/>
      <c r="X17" s="14"/>
      <c r="Y17" s="14"/>
      <c r="Z17" s="14"/>
      <c r="AA17" s="14"/>
      <c r="AB17" s="14"/>
      <c r="AC17" s="14"/>
    </row>
    <row r="18" spans="1:31" x14ac:dyDescent="0.25">
      <c r="A18" s="1">
        <v>900032</v>
      </c>
      <c r="B18" s="1" t="s">
        <v>60</v>
      </c>
      <c r="C18" s="1" t="s">
        <v>4</v>
      </c>
      <c r="D18" s="38" t="s">
        <v>155</v>
      </c>
      <c r="E18" s="11" t="s">
        <v>154</v>
      </c>
      <c r="F18" s="11">
        <v>11.83</v>
      </c>
      <c r="G18" s="11">
        <v>8</v>
      </c>
      <c r="H18" s="11">
        <v>13</v>
      </c>
      <c r="I18" s="11">
        <v>5</v>
      </c>
      <c r="J18" s="11">
        <v>7.75</v>
      </c>
      <c r="K18" s="11">
        <v>12</v>
      </c>
      <c r="L18" s="11">
        <v>7.96</v>
      </c>
      <c r="M18" s="11">
        <v>11</v>
      </c>
      <c r="N18" s="11">
        <v>12</v>
      </c>
      <c r="O18" s="11">
        <v>16.8</v>
      </c>
      <c r="P18" s="11">
        <v>4</v>
      </c>
      <c r="Q18" s="1">
        <f>SUM(F18:P18)</f>
        <v>109.33999999999999</v>
      </c>
      <c r="S18" s="15" t="s">
        <v>154</v>
      </c>
      <c r="T18" s="1">
        <v>25</v>
      </c>
      <c r="V18" s="14"/>
      <c r="W18" s="14"/>
      <c r="X18" s="14"/>
      <c r="Y18" s="14"/>
      <c r="Z18" s="14"/>
      <c r="AA18" s="14"/>
      <c r="AB18" s="14"/>
      <c r="AC18" s="14"/>
    </row>
    <row r="19" spans="1:31" x14ac:dyDescent="0.25">
      <c r="A19" s="1">
        <v>901510</v>
      </c>
      <c r="B19" s="1" t="s">
        <v>53</v>
      </c>
      <c r="C19" s="1" t="s">
        <v>4</v>
      </c>
      <c r="V19" s="14"/>
      <c r="W19" s="14"/>
      <c r="X19" s="14"/>
      <c r="Y19" s="14"/>
      <c r="Z19" s="14"/>
      <c r="AA19" s="14"/>
      <c r="AB19" s="14"/>
      <c r="AC19" s="14"/>
    </row>
    <row r="20" spans="1:31" x14ac:dyDescent="0.25">
      <c r="A20" s="1">
        <v>895891</v>
      </c>
      <c r="B20" s="1" t="s">
        <v>31</v>
      </c>
      <c r="C20" s="1" t="s">
        <v>4</v>
      </c>
      <c r="D20" s="37" t="s">
        <v>157</v>
      </c>
      <c r="E20" s="9" t="s">
        <v>156</v>
      </c>
      <c r="F20" s="9">
        <v>10.17</v>
      </c>
      <c r="G20" s="9">
        <v>7</v>
      </c>
      <c r="H20" s="9">
        <v>7.5</v>
      </c>
      <c r="I20" s="9">
        <v>4</v>
      </c>
      <c r="J20" s="9">
        <v>2.5</v>
      </c>
      <c r="K20" s="9">
        <v>8.33</v>
      </c>
      <c r="L20" s="9">
        <v>0.01</v>
      </c>
      <c r="M20" s="9">
        <v>5.8</v>
      </c>
      <c r="N20" s="9">
        <v>9.33</v>
      </c>
      <c r="O20" s="9">
        <v>11.5</v>
      </c>
      <c r="P20" s="9">
        <v>4</v>
      </c>
      <c r="Q20" s="1">
        <f>SUM(F20:P20)</f>
        <v>70.139999999999986</v>
      </c>
      <c r="S20" s="15" t="s">
        <v>156</v>
      </c>
      <c r="T20" s="1">
        <v>10</v>
      </c>
      <c r="V20" s="14"/>
      <c r="W20" s="14"/>
      <c r="X20" s="14"/>
      <c r="Y20" s="14"/>
      <c r="Z20" s="14"/>
      <c r="AA20" s="14"/>
      <c r="AB20" s="14"/>
      <c r="AC20" s="14"/>
    </row>
    <row r="21" spans="1:31" x14ac:dyDescent="0.25">
      <c r="A21" s="1">
        <v>939760</v>
      </c>
      <c r="B21" s="1" t="s">
        <v>69</v>
      </c>
      <c r="C21" s="1" t="s">
        <v>8</v>
      </c>
      <c r="D21" s="38" t="s">
        <v>159</v>
      </c>
      <c r="E21" s="11" t="s">
        <v>158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">
        <f>SUM(F21:P21)</f>
        <v>0</v>
      </c>
      <c r="S21" s="15" t="s">
        <v>158</v>
      </c>
      <c r="T21" s="1">
        <v>1.5</v>
      </c>
      <c r="V21" s="14"/>
      <c r="W21" s="14"/>
      <c r="X21" s="14"/>
      <c r="Y21" s="14"/>
      <c r="Z21" s="19"/>
      <c r="AA21" s="14"/>
      <c r="AB21" s="14"/>
      <c r="AC21" s="14"/>
    </row>
    <row r="22" spans="1:31" x14ac:dyDescent="0.25">
      <c r="A22" s="1">
        <v>1004636</v>
      </c>
      <c r="B22" s="1" t="s">
        <v>85</v>
      </c>
      <c r="C22" s="1" t="s">
        <v>4</v>
      </c>
      <c r="D22" s="37" t="s">
        <v>161</v>
      </c>
      <c r="E22" s="9" t="s">
        <v>160</v>
      </c>
      <c r="F22" s="9">
        <v>10.83</v>
      </c>
      <c r="G22" s="9">
        <v>6</v>
      </c>
      <c r="H22" s="9">
        <v>13</v>
      </c>
      <c r="I22" s="9">
        <v>5</v>
      </c>
      <c r="J22" s="9">
        <v>4</v>
      </c>
      <c r="K22" s="9">
        <v>11.11</v>
      </c>
      <c r="L22" s="9">
        <v>5.67</v>
      </c>
      <c r="M22" s="9">
        <v>10.6</v>
      </c>
      <c r="N22" s="9">
        <v>12</v>
      </c>
      <c r="O22" s="9">
        <v>16</v>
      </c>
      <c r="P22" s="9">
        <v>3.5</v>
      </c>
      <c r="Q22" s="1">
        <f>SUM(F22:P22)</f>
        <v>97.71</v>
      </c>
      <c r="S22" s="15" t="s">
        <v>160</v>
      </c>
      <c r="T22" s="1">
        <v>21</v>
      </c>
      <c r="V22" s="14"/>
      <c r="W22" s="14"/>
      <c r="X22" s="14"/>
      <c r="Y22" s="14"/>
      <c r="Z22" s="14"/>
      <c r="AA22" s="14"/>
      <c r="AB22" s="14"/>
      <c r="AC22" s="14"/>
    </row>
    <row r="23" spans="1:31" x14ac:dyDescent="0.25">
      <c r="A23" s="1">
        <v>788416</v>
      </c>
      <c r="B23" s="1" t="s">
        <v>14</v>
      </c>
      <c r="C23" s="1" t="s">
        <v>4</v>
      </c>
      <c r="D23" s="38" t="s">
        <v>162</v>
      </c>
      <c r="E23" s="11" t="s">
        <v>163</v>
      </c>
      <c r="F23" s="11">
        <v>12</v>
      </c>
      <c r="G23" s="11">
        <v>8</v>
      </c>
      <c r="H23" s="11">
        <v>13</v>
      </c>
      <c r="I23" s="11">
        <v>5</v>
      </c>
      <c r="J23" s="11">
        <v>7.5</v>
      </c>
      <c r="K23" s="11">
        <v>12</v>
      </c>
      <c r="L23" s="11">
        <v>8</v>
      </c>
      <c r="M23" s="11">
        <v>10.199999999999999</v>
      </c>
      <c r="N23" s="11">
        <v>10</v>
      </c>
      <c r="O23" s="11">
        <v>17</v>
      </c>
      <c r="P23" s="11">
        <v>4</v>
      </c>
      <c r="Q23" s="1">
        <f>SUM(F23:P23)</f>
        <v>106.7</v>
      </c>
      <c r="S23" s="15" t="s">
        <v>163</v>
      </c>
      <c r="T23" s="1">
        <v>27</v>
      </c>
      <c r="V23" s="14"/>
      <c r="W23" s="14"/>
      <c r="X23" s="14"/>
      <c r="Y23" s="14"/>
      <c r="Z23" s="14"/>
      <c r="AA23" s="14"/>
      <c r="AB23" s="14"/>
      <c r="AC23" s="14"/>
    </row>
    <row r="24" spans="1:31" x14ac:dyDescent="0.25">
      <c r="A24" s="1">
        <v>904562</v>
      </c>
      <c r="B24" s="1" t="s">
        <v>36</v>
      </c>
      <c r="C24" s="1" t="s">
        <v>8</v>
      </c>
      <c r="D24" s="37" t="s">
        <v>164</v>
      </c>
      <c r="E24" s="9" t="s">
        <v>165</v>
      </c>
      <c r="F24" s="9">
        <v>11.46</v>
      </c>
      <c r="G24" s="9">
        <v>1</v>
      </c>
      <c r="H24" s="9">
        <v>0.5</v>
      </c>
      <c r="I24" s="9">
        <v>1.55</v>
      </c>
      <c r="J24" s="9">
        <v>3.1</v>
      </c>
      <c r="K24" s="9">
        <v>11.33</v>
      </c>
      <c r="L24" s="9">
        <v>4.08</v>
      </c>
      <c r="M24" s="9">
        <v>6.63</v>
      </c>
      <c r="N24" s="9">
        <v>8.5500000000000007</v>
      </c>
      <c r="O24" s="9">
        <v>13</v>
      </c>
      <c r="P24" s="9">
        <v>3.83</v>
      </c>
      <c r="Q24" s="1">
        <f>SUM(F24:P24)</f>
        <v>65.03</v>
      </c>
      <c r="S24" s="15" t="s">
        <v>166</v>
      </c>
      <c r="T24" s="1">
        <v>14</v>
      </c>
      <c r="V24" s="14"/>
      <c r="W24" s="14"/>
      <c r="X24" s="14"/>
      <c r="Y24" s="14"/>
      <c r="Z24" s="14"/>
      <c r="AA24" s="14"/>
      <c r="AB24" s="14"/>
      <c r="AC24" s="14"/>
    </row>
    <row r="25" spans="1:31" x14ac:dyDescent="0.25">
      <c r="A25" s="1">
        <v>781824</v>
      </c>
      <c r="B25" s="1" t="s">
        <v>13</v>
      </c>
      <c r="C25" s="1" t="s">
        <v>4</v>
      </c>
      <c r="V25" s="14"/>
      <c r="W25" s="14"/>
      <c r="X25" s="14"/>
      <c r="Y25" s="14"/>
      <c r="Z25" s="14"/>
      <c r="AA25" s="14"/>
      <c r="AB25" s="14" t="s">
        <v>90</v>
      </c>
      <c r="AC25" s="14"/>
    </row>
    <row r="26" spans="1:31" x14ac:dyDescent="0.25">
      <c r="A26" s="1">
        <v>1016381</v>
      </c>
      <c r="B26" s="1" t="s">
        <v>80</v>
      </c>
      <c r="C26" s="1" t="s">
        <v>8</v>
      </c>
      <c r="D26" s="38" t="s">
        <v>167</v>
      </c>
      <c r="E26" s="11" t="s">
        <v>168</v>
      </c>
      <c r="F26" s="11">
        <v>12</v>
      </c>
      <c r="G26" s="11">
        <v>8</v>
      </c>
      <c r="H26" s="11">
        <v>13</v>
      </c>
      <c r="I26" s="11">
        <v>5</v>
      </c>
      <c r="J26" s="11">
        <v>7.5</v>
      </c>
      <c r="K26" s="11">
        <v>11.33</v>
      </c>
      <c r="L26" s="11">
        <v>8</v>
      </c>
      <c r="M26" s="11">
        <v>11</v>
      </c>
      <c r="N26" s="11">
        <v>9.09</v>
      </c>
      <c r="O26" s="11">
        <v>17</v>
      </c>
      <c r="P26" s="11">
        <v>3.67</v>
      </c>
      <c r="Q26" s="1">
        <f t="shared" ref="Q26:Q87" si="4">SUM(F26:P26)</f>
        <v>105.59</v>
      </c>
      <c r="S26" s="15" t="s">
        <v>168</v>
      </c>
      <c r="T26" s="1">
        <v>12</v>
      </c>
      <c r="V26" s="14"/>
      <c r="W26" s="14"/>
      <c r="X26" s="14"/>
      <c r="Y26" s="14"/>
      <c r="Z26" s="14"/>
      <c r="AA26" s="14"/>
      <c r="AB26" s="14"/>
      <c r="AC26" s="14"/>
    </row>
    <row r="27" spans="1:31" x14ac:dyDescent="0.25">
      <c r="A27" s="1">
        <v>965145</v>
      </c>
      <c r="B27" s="1" t="s">
        <v>73</v>
      </c>
      <c r="C27" s="1" t="s">
        <v>4</v>
      </c>
      <c r="D27" s="38" t="s">
        <v>153</v>
      </c>
      <c r="E27" s="11" t="s">
        <v>169</v>
      </c>
      <c r="F27" s="11">
        <v>11.67</v>
      </c>
      <c r="G27" s="11">
        <v>8</v>
      </c>
      <c r="H27" s="11">
        <v>13</v>
      </c>
      <c r="I27" s="11">
        <v>5</v>
      </c>
      <c r="J27" s="11">
        <v>8</v>
      </c>
      <c r="K27" s="11">
        <v>12</v>
      </c>
      <c r="L27" s="11">
        <v>8</v>
      </c>
      <c r="M27" s="11">
        <v>10.67</v>
      </c>
      <c r="N27" s="11">
        <v>11.67</v>
      </c>
      <c r="O27" s="11">
        <v>16.8</v>
      </c>
      <c r="P27" s="11">
        <v>4</v>
      </c>
      <c r="Q27" s="1">
        <f t="shared" si="4"/>
        <v>108.81</v>
      </c>
      <c r="S27" s="15" t="s">
        <v>169</v>
      </c>
      <c r="T27" s="1">
        <v>22</v>
      </c>
      <c r="V27" s="14"/>
      <c r="W27" s="14"/>
      <c r="X27" s="14"/>
      <c r="Y27" s="14"/>
      <c r="Z27" s="14"/>
      <c r="AA27" s="14"/>
      <c r="AB27" s="14"/>
      <c r="AC27" s="14"/>
    </row>
    <row r="28" spans="1:31" x14ac:dyDescent="0.25">
      <c r="A28" s="1">
        <v>791597</v>
      </c>
      <c r="B28" s="1" t="s">
        <v>44</v>
      </c>
      <c r="C28" s="1" t="s">
        <v>4</v>
      </c>
      <c r="D28" s="37" t="s">
        <v>170</v>
      </c>
      <c r="E28" s="9" t="s">
        <v>171</v>
      </c>
      <c r="F28" s="9">
        <v>11.33</v>
      </c>
      <c r="G28" s="9">
        <v>7.83</v>
      </c>
      <c r="H28" s="9">
        <v>13</v>
      </c>
      <c r="I28" s="9">
        <v>5</v>
      </c>
      <c r="J28" s="9">
        <v>7.75</v>
      </c>
      <c r="K28" s="9">
        <v>12</v>
      </c>
      <c r="L28" s="9">
        <v>8</v>
      </c>
      <c r="M28" s="9">
        <v>11</v>
      </c>
      <c r="N28" s="9">
        <v>12</v>
      </c>
      <c r="O28" s="9">
        <v>17</v>
      </c>
      <c r="P28" s="9">
        <v>4</v>
      </c>
      <c r="Q28" s="1">
        <f t="shared" si="4"/>
        <v>108.91</v>
      </c>
      <c r="S28" s="15" t="s">
        <v>171</v>
      </c>
      <c r="T28" s="1">
        <v>25</v>
      </c>
      <c r="V28" s="14"/>
      <c r="W28" s="14"/>
      <c r="X28" s="14"/>
      <c r="Y28" s="14"/>
      <c r="Z28" s="14"/>
      <c r="AA28" s="14"/>
      <c r="AB28" s="14"/>
      <c r="AC28" s="14"/>
    </row>
    <row r="29" spans="1:31" x14ac:dyDescent="0.25">
      <c r="A29" s="1">
        <v>900427</v>
      </c>
      <c r="B29" s="1" t="s">
        <v>54</v>
      </c>
      <c r="C29" s="1" t="s">
        <v>4</v>
      </c>
      <c r="D29" s="38" t="s">
        <v>172</v>
      </c>
      <c r="E29" s="11" t="s">
        <v>173</v>
      </c>
      <c r="F29" s="11">
        <v>12</v>
      </c>
      <c r="G29" s="11">
        <v>7.83</v>
      </c>
      <c r="H29" s="11">
        <v>13</v>
      </c>
      <c r="I29" s="11">
        <v>5</v>
      </c>
      <c r="J29" s="11">
        <v>8</v>
      </c>
      <c r="K29" s="11">
        <v>12</v>
      </c>
      <c r="L29" s="11">
        <v>8</v>
      </c>
      <c r="M29" s="11">
        <v>11</v>
      </c>
      <c r="N29" s="11">
        <v>12</v>
      </c>
      <c r="O29" s="11">
        <v>17</v>
      </c>
      <c r="P29" s="11">
        <v>4</v>
      </c>
      <c r="Q29" s="1">
        <f t="shared" si="4"/>
        <v>109.83</v>
      </c>
      <c r="S29" s="15" t="s">
        <v>173</v>
      </c>
      <c r="T29" s="1">
        <v>27</v>
      </c>
      <c r="V29" s="14"/>
      <c r="W29" s="14"/>
      <c r="X29" s="14"/>
      <c r="Y29" s="14"/>
      <c r="Z29" s="14"/>
      <c r="AA29" s="14"/>
      <c r="AB29" s="14"/>
      <c r="AC29" s="14"/>
    </row>
    <row r="30" spans="1:31" x14ac:dyDescent="0.25">
      <c r="A30" s="1">
        <v>902904</v>
      </c>
      <c r="B30" s="1" t="s">
        <v>62</v>
      </c>
      <c r="C30" s="1" t="s">
        <v>4</v>
      </c>
      <c r="D30" s="37" t="s">
        <v>174</v>
      </c>
      <c r="E30" s="9" t="s">
        <v>175</v>
      </c>
      <c r="F30" s="9">
        <v>11.83</v>
      </c>
      <c r="G30" s="9">
        <v>7.67</v>
      </c>
      <c r="H30" s="9">
        <v>13</v>
      </c>
      <c r="I30" s="9">
        <v>5</v>
      </c>
      <c r="J30" s="9">
        <v>5.5</v>
      </c>
      <c r="K30" s="9">
        <v>11.5</v>
      </c>
      <c r="L30" s="9">
        <v>8</v>
      </c>
      <c r="M30" s="9">
        <v>11</v>
      </c>
      <c r="N30" s="9">
        <v>0</v>
      </c>
      <c r="O30" s="9">
        <v>16.8</v>
      </c>
      <c r="P30" s="9">
        <v>0</v>
      </c>
      <c r="Q30" s="1">
        <f t="shared" si="4"/>
        <v>90.3</v>
      </c>
      <c r="S30" s="15" t="s">
        <v>175</v>
      </c>
      <c r="T30" s="1">
        <v>17</v>
      </c>
      <c r="V30" s="14">
        <v>6</v>
      </c>
      <c r="W30" s="14">
        <v>2</v>
      </c>
      <c r="X30" s="14">
        <v>2</v>
      </c>
      <c r="Y30" s="14">
        <v>1</v>
      </c>
      <c r="Z30" s="14">
        <v>2</v>
      </c>
      <c r="AA30" s="14">
        <v>6</v>
      </c>
      <c r="AB30" s="14"/>
      <c r="AC30" s="14">
        <f t="shared" ref="AC30:AC60" si="5">SUM(V30:AB30)</f>
        <v>19</v>
      </c>
      <c r="AD30" s="35">
        <f t="shared" si="2"/>
        <v>61.124579124579128</v>
      </c>
      <c r="AE30" s="1">
        <f t="shared" si="3"/>
        <v>2</v>
      </c>
    </row>
    <row r="31" spans="1:31" x14ac:dyDescent="0.25">
      <c r="A31" s="1">
        <v>1009916</v>
      </c>
      <c r="B31" s="1" t="s">
        <v>81</v>
      </c>
      <c r="C31" s="1" t="s">
        <v>8</v>
      </c>
      <c r="D31" s="38" t="s">
        <v>176</v>
      </c>
      <c r="E31" s="11" t="s">
        <v>177</v>
      </c>
      <c r="F31" s="11">
        <v>10.67</v>
      </c>
      <c r="G31" s="11">
        <v>5.67</v>
      </c>
      <c r="H31" s="11">
        <v>13</v>
      </c>
      <c r="I31" s="11">
        <v>3</v>
      </c>
      <c r="J31" s="11">
        <v>3.25</v>
      </c>
      <c r="K31" s="11">
        <v>11.89</v>
      </c>
      <c r="L31" s="11">
        <v>2</v>
      </c>
      <c r="M31" s="11">
        <v>0</v>
      </c>
      <c r="N31" s="11">
        <v>10</v>
      </c>
      <c r="O31" s="11">
        <v>16.399999999999999</v>
      </c>
      <c r="P31" s="11">
        <v>4</v>
      </c>
      <c r="Q31" s="1">
        <f t="shared" si="4"/>
        <v>79.88</v>
      </c>
      <c r="S31" s="15" t="s">
        <v>177</v>
      </c>
      <c r="T31" s="1">
        <v>20</v>
      </c>
      <c r="V31" s="14"/>
      <c r="W31" s="14"/>
      <c r="X31" s="14"/>
      <c r="Y31" s="14"/>
      <c r="Z31" s="14"/>
      <c r="AA31" s="14"/>
      <c r="AB31" s="14"/>
      <c r="AC31" s="14"/>
    </row>
    <row r="32" spans="1:31" x14ac:dyDescent="0.25">
      <c r="A32" s="1">
        <v>895914</v>
      </c>
      <c r="B32" s="1" t="s">
        <v>46</v>
      </c>
      <c r="C32" s="1" t="s">
        <v>4</v>
      </c>
      <c r="D32" s="37" t="s">
        <v>178</v>
      </c>
      <c r="E32" s="9" t="s">
        <v>179</v>
      </c>
      <c r="F32" s="9">
        <v>11.17</v>
      </c>
      <c r="G32" s="9">
        <v>7</v>
      </c>
      <c r="H32" s="9">
        <v>13</v>
      </c>
      <c r="I32" s="9">
        <v>4.5</v>
      </c>
      <c r="J32" s="9">
        <v>7.5</v>
      </c>
      <c r="K32" s="9">
        <v>11.11</v>
      </c>
      <c r="L32" s="9">
        <v>5.58</v>
      </c>
      <c r="M32" s="9">
        <v>7.63</v>
      </c>
      <c r="N32" s="9">
        <v>12</v>
      </c>
      <c r="O32" s="9">
        <v>0</v>
      </c>
      <c r="P32" s="9">
        <v>0</v>
      </c>
      <c r="Q32" s="1">
        <f t="shared" si="4"/>
        <v>79.489999999999995</v>
      </c>
      <c r="S32" s="15" t="s">
        <v>179</v>
      </c>
      <c r="T32" s="1">
        <v>23</v>
      </c>
      <c r="V32" s="14"/>
      <c r="W32" s="14"/>
      <c r="X32" s="14"/>
      <c r="Y32" s="14"/>
      <c r="Z32" s="14"/>
      <c r="AA32" s="14"/>
      <c r="AB32" s="14"/>
      <c r="AC32" s="14"/>
    </row>
    <row r="33" spans="1:31" x14ac:dyDescent="0.25">
      <c r="A33" s="1">
        <v>779700</v>
      </c>
      <c r="B33" s="1" t="s">
        <v>17</v>
      </c>
      <c r="C33" s="1" t="s">
        <v>4</v>
      </c>
      <c r="D33" s="37" t="s">
        <v>180</v>
      </c>
      <c r="E33" s="9" t="s">
        <v>182</v>
      </c>
      <c r="F33" s="9">
        <v>10.5</v>
      </c>
      <c r="G33" s="9">
        <v>5.33</v>
      </c>
      <c r="H33" s="9">
        <v>13</v>
      </c>
      <c r="I33" s="9">
        <v>5</v>
      </c>
      <c r="J33" s="9">
        <v>5.25</v>
      </c>
      <c r="K33" s="9">
        <v>12</v>
      </c>
      <c r="L33" s="9">
        <v>7.67</v>
      </c>
      <c r="M33" s="9">
        <v>9.8000000000000007</v>
      </c>
      <c r="N33" s="9">
        <v>10</v>
      </c>
      <c r="O33" s="9">
        <v>16.600000000000001</v>
      </c>
      <c r="P33" s="9">
        <v>3.5</v>
      </c>
      <c r="Q33" s="1">
        <f t="shared" si="4"/>
        <v>98.65</v>
      </c>
      <c r="S33" s="15" t="s">
        <v>181</v>
      </c>
      <c r="T33" s="1">
        <v>24</v>
      </c>
      <c r="V33" s="14"/>
      <c r="W33" s="14"/>
      <c r="X33" s="14"/>
      <c r="Y33" s="14"/>
      <c r="Z33" s="14"/>
      <c r="AA33" s="14"/>
      <c r="AB33" s="14"/>
      <c r="AC33" s="14"/>
    </row>
    <row r="34" spans="1:31" x14ac:dyDescent="0.25">
      <c r="A34" s="1">
        <v>947574</v>
      </c>
      <c r="B34" s="1" t="s">
        <v>70</v>
      </c>
      <c r="C34" s="1" t="s">
        <v>4</v>
      </c>
      <c r="D34" s="38" t="s">
        <v>183</v>
      </c>
      <c r="E34" s="11" t="s">
        <v>184</v>
      </c>
      <c r="F34" s="11">
        <v>11.5</v>
      </c>
      <c r="G34" s="11">
        <v>6.67</v>
      </c>
      <c r="H34" s="11">
        <v>13</v>
      </c>
      <c r="I34" s="11">
        <v>5</v>
      </c>
      <c r="J34" s="11">
        <v>7.5</v>
      </c>
      <c r="K34" s="11">
        <v>11.33</v>
      </c>
      <c r="L34" s="11">
        <v>2.08</v>
      </c>
      <c r="M34" s="11">
        <v>0</v>
      </c>
      <c r="N34" s="11">
        <v>6</v>
      </c>
      <c r="O34" s="11">
        <v>1.86</v>
      </c>
      <c r="P34" s="11">
        <v>0</v>
      </c>
      <c r="Q34" s="1">
        <f t="shared" si="4"/>
        <v>64.94</v>
      </c>
      <c r="S34" s="15" t="s">
        <v>184</v>
      </c>
      <c r="T34" s="1">
        <v>18</v>
      </c>
      <c r="V34" s="14"/>
      <c r="W34" s="14"/>
      <c r="X34" s="14"/>
      <c r="Y34" s="14"/>
      <c r="Z34" s="14"/>
      <c r="AA34" s="14"/>
      <c r="AB34" s="14"/>
      <c r="AC34" s="14"/>
    </row>
    <row r="35" spans="1:31" x14ac:dyDescent="0.25">
      <c r="A35" s="1">
        <v>1021017</v>
      </c>
      <c r="B35" s="1" t="s">
        <v>76</v>
      </c>
      <c r="C35" s="1" t="s">
        <v>8</v>
      </c>
      <c r="D35" s="37" t="s">
        <v>185</v>
      </c>
      <c r="E35" s="9" t="s">
        <v>186</v>
      </c>
      <c r="F35" s="9">
        <v>11.5</v>
      </c>
      <c r="G35" s="9">
        <v>7.83</v>
      </c>
      <c r="H35" s="9">
        <v>13</v>
      </c>
      <c r="I35" s="9">
        <v>5</v>
      </c>
      <c r="J35" s="9">
        <v>7.75</v>
      </c>
      <c r="K35" s="9">
        <v>11.5</v>
      </c>
      <c r="L35" s="9">
        <v>8</v>
      </c>
      <c r="M35" s="9">
        <v>9.42</v>
      </c>
      <c r="N35" s="9">
        <v>11.83</v>
      </c>
      <c r="O35" s="9">
        <v>17</v>
      </c>
      <c r="P35" s="9">
        <v>4</v>
      </c>
      <c r="Q35" s="1">
        <f t="shared" si="4"/>
        <v>106.83</v>
      </c>
      <c r="S35" s="15" t="s">
        <v>186</v>
      </c>
      <c r="T35" s="1">
        <v>26</v>
      </c>
      <c r="V35" s="14"/>
      <c r="W35" s="14"/>
      <c r="X35" s="14"/>
      <c r="Y35" s="14"/>
      <c r="Z35" s="14"/>
      <c r="AA35" s="14"/>
      <c r="AB35" s="14"/>
      <c r="AC35" s="14"/>
    </row>
    <row r="36" spans="1:31" x14ac:dyDescent="0.25">
      <c r="A36" s="1">
        <v>898186</v>
      </c>
      <c r="B36" s="1" t="s">
        <v>42</v>
      </c>
      <c r="C36" s="1" t="s">
        <v>4</v>
      </c>
      <c r="D36" s="38" t="s">
        <v>187</v>
      </c>
      <c r="E36" s="11" t="s">
        <v>188</v>
      </c>
      <c r="F36" s="11">
        <v>12</v>
      </c>
      <c r="G36" s="11">
        <v>6.83</v>
      </c>
      <c r="H36" s="11">
        <v>13</v>
      </c>
      <c r="I36" s="11">
        <v>5</v>
      </c>
      <c r="J36" s="11">
        <v>8</v>
      </c>
      <c r="K36" s="11">
        <v>12</v>
      </c>
      <c r="L36" s="11">
        <v>8</v>
      </c>
      <c r="M36" s="11">
        <v>11</v>
      </c>
      <c r="N36" s="11">
        <v>12</v>
      </c>
      <c r="O36" s="11">
        <v>17</v>
      </c>
      <c r="P36" s="11">
        <v>4</v>
      </c>
      <c r="Q36" s="1">
        <f t="shared" si="4"/>
        <v>108.83</v>
      </c>
      <c r="S36" s="15" t="s">
        <v>188</v>
      </c>
      <c r="T36" s="1">
        <v>24</v>
      </c>
      <c r="V36" s="14">
        <v>6</v>
      </c>
      <c r="W36" s="14">
        <v>5</v>
      </c>
      <c r="X36" s="14">
        <v>5</v>
      </c>
      <c r="Y36" s="14">
        <v>6</v>
      </c>
      <c r="Z36" s="14">
        <v>2</v>
      </c>
      <c r="AA36" s="14">
        <v>1</v>
      </c>
      <c r="AB36" s="14"/>
      <c r="AC36" s="14">
        <f>SUM(V36:AB36)</f>
        <v>25</v>
      </c>
      <c r="AD36" s="35">
        <f>65*AC36/36+25*Q36/110+10*T36/27</f>
        <v>78.761868686868681</v>
      </c>
      <c r="AE36" s="1">
        <f t="shared" si="3"/>
        <v>3</v>
      </c>
    </row>
    <row r="37" spans="1:31" x14ac:dyDescent="0.25">
      <c r="A37" s="1">
        <v>905927</v>
      </c>
      <c r="B37" s="1" t="s">
        <v>65</v>
      </c>
      <c r="C37" s="1" t="s">
        <v>4</v>
      </c>
      <c r="D37" s="37" t="s">
        <v>189</v>
      </c>
      <c r="E37" s="9" t="s">
        <v>190</v>
      </c>
      <c r="F37" s="9">
        <v>10.33</v>
      </c>
      <c r="G37" s="9">
        <v>7.67</v>
      </c>
      <c r="H37" s="9">
        <v>13</v>
      </c>
      <c r="I37" s="9">
        <v>5</v>
      </c>
      <c r="J37" s="9">
        <v>7.5</v>
      </c>
      <c r="K37" s="9">
        <v>11.22</v>
      </c>
      <c r="L37" s="9">
        <v>6.67</v>
      </c>
      <c r="M37" s="9">
        <v>10.89</v>
      </c>
      <c r="N37" s="9">
        <v>12</v>
      </c>
      <c r="O37" s="9">
        <v>16.600000000000001</v>
      </c>
      <c r="P37" s="9">
        <v>4</v>
      </c>
      <c r="Q37" s="1">
        <f t="shared" si="4"/>
        <v>104.88</v>
      </c>
      <c r="S37" s="15" t="s">
        <v>190</v>
      </c>
      <c r="T37" s="1">
        <v>13</v>
      </c>
      <c r="V37" s="14"/>
      <c r="W37" s="14"/>
      <c r="X37" s="14"/>
      <c r="Y37" s="14"/>
      <c r="Z37" s="14"/>
      <c r="AA37" s="14"/>
      <c r="AB37" s="14"/>
      <c r="AC37" s="14"/>
    </row>
    <row r="38" spans="1:31" x14ac:dyDescent="0.25">
      <c r="A38" s="1">
        <v>899826</v>
      </c>
      <c r="B38" s="1" t="s">
        <v>59</v>
      </c>
      <c r="C38" s="1" t="s">
        <v>4</v>
      </c>
      <c r="D38" s="38" t="s">
        <v>147</v>
      </c>
      <c r="E38" s="11" t="s">
        <v>191</v>
      </c>
      <c r="F38" s="11">
        <v>10.5</v>
      </c>
      <c r="G38" s="11">
        <v>6</v>
      </c>
      <c r="H38" s="11">
        <v>13</v>
      </c>
      <c r="I38" s="11">
        <v>4</v>
      </c>
      <c r="J38" s="11">
        <v>2.5</v>
      </c>
      <c r="K38" s="11">
        <v>11.5</v>
      </c>
      <c r="L38" s="11">
        <v>6.54</v>
      </c>
      <c r="M38" s="11">
        <v>4.5</v>
      </c>
      <c r="N38" s="11">
        <v>0</v>
      </c>
      <c r="O38" s="11">
        <v>11.67</v>
      </c>
      <c r="P38" s="11">
        <v>3.14</v>
      </c>
      <c r="Q38" s="1">
        <f t="shared" si="4"/>
        <v>73.349999999999994</v>
      </c>
      <c r="V38" s="14"/>
      <c r="W38" s="14"/>
      <c r="X38" s="14"/>
      <c r="Y38" s="14"/>
      <c r="Z38" s="14"/>
      <c r="AA38" s="14"/>
      <c r="AB38" s="14"/>
      <c r="AC38" s="14"/>
    </row>
    <row r="39" spans="1:31" x14ac:dyDescent="0.25">
      <c r="A39" s="1">
        <v>1005949</v>
      </c>
      <c r="B39" s="1" t="s">
        <v>79</v>
      </c>
      <c r="C39" s="1" t="s">
        <v>8</v>
      </c>
      <c r="D39" s="37" t="s">
        <v>192</v>
      </c>
      <c r="E39" s="9" t="s">
        <v>193</v>
      </c>
      <c r="F39" s="9">
        <v>12</v>
      </c>
      <c r="G39" s="9">
        <v>8</v>
      </c>
      <c r="H39" s="9">
        <v>13</v>
      </c>
      <c r="I39" s="9">
        <v>4.5</v>
      </c>
      <c r="J39" s="9">
        <v>7.5</v>
      </c>
      <c r="K39" s="9">
        <v>11.89</v>
      </c>
      <c r="L39" s="9">
        <v>8</v>
      </c>
      <c r="M39" s="9">
        <v>11</v>
      </c>
      <c r="N39" s="9">
        <v>12</v>
      </c>
      <c r="O39" s="9">
        <v>17</v>
      </c>
      <c r="P39" s="9">
        <v>4</v>
      </c>
      <c r="Q39" s="1">
        <f t="shared" si="4"/>
        <v>108.89</v>
      </c>
      <c r="S39" s="15" t="s">
        <v>193</v>
      </c>
      <c r="T39" s="1">
        <v>27</v>
      </c>
      <c r="V39" s="14"/>
      <c r="W39" s="14"/>
      <c r="X39" s="14"/>
      <c r="Y39" s="14"/>
      <c r="Z39" s="14"/>
      <c r="AA39" s="14"/>
      <c r="AB39" s="14"/>
      <c r="AC39" s="14"/>
    </row>
    <row r="40" spans="1:31" x14ac:dyDescent="0.25">
      <c r="A40" s="1">
        <v>964968</v>
      </c>
      <c r="B40" s="1" t="s">
        <v>74</v>
      </c>
      <c r="C40" s="1" t="s">
        <v>8</v>
      </c>
      <c r="D40" s="38" t="s">
        <v>194</v>
      </c>
      <c r="E40" s="11" t="s">
        <v>195</v>
      </c>
      <c r="F40" s="11">
        <v>12</v>
      </c>
      <c r="G40" s="11">
        <v>6.83</v>
      </c>
      <c r="H40" s="11">
        <v>13</v>
      </c>
      <c r="I40" s="11">
        <v>5</v>
      </c>
      <c r="J40" s="11">
        <v>7.5</v>
      </c>
      <c r="K40" s="11">
        <v>10.67</v>
      </c>
      <c r="L40" s="11">
        <v>7</v>
      </c>
      <c r="M40" s="11">
        <v>11</v>
      </c>
      <c r="N40" s="11">
        <v>12</v>
      </c>
      <c r="O40" s="11">
        <v>17</v>
      </c>
      <c r="P40" s="11">
        <v>4</v>
      </c>
      <c r="Q40" s="1">
        <f t="shared" si="4"/>
        <v>106</v>
      </c>
      <c r="S40" s="15" t="s">
        <v>195</v>
      </c>
      <c r="T40" s="1">
        <v>27</v>
      </c>
      <c r="V40" s="14"/>
      <c r="W40" s="14"/>
      <c r="X40" s="14"/>
      <c r="Y40" s="14"/>
      <c r="Z40" s="14"/>
      <c r="AA40" s="14"/>
      <c r="AB40" s="14"/>
      <c r="AC40" s="14"/>
    </row>
    <row r="41" spans="1:31" x14ac:dyDescent="0.25">
      <c r="A41" s="1">
        <v>744214</v>
      </c>
      <c r="B41" s="1" t="s">
        <v>9</v>
      </c>
      <c r="C41" s="1" t="s">
        <v>4</v>
      </c>
      <c r="D41" s="37" t="s">
        <v>196</v>
      </c>
      <c r="E41" s="9" t="s">
        <v>197</v>
      </c>
      <c r="F41" s="9">
        <v>12</v>
      </c>
      <c r="G41" s="9">
        <v>7.5</v>
      </c>
      <c r="H41" s="9">
        <v>13</v>
      </c>
      <c r="I41" s="9">
        <v>5</v>
      </c>
      <c r="J41" s="9">
        <v>8</v>
      </c>
      <c r="K41" s="9">
        <v>11.67</v>
      </c>
      <c r="L41" s="9">
        <v>4.67</v>
      </c>
      <c r="M41" s="9">
        <v>8.66</v>
      </c>
      <c r="N41" s="9">
        <v>12</v>
      </c>
      <c r="O41" s="9">
        <v>15</v>
      </c>
      <c r="P41" s="9">
        <v>4</v>
      </c>
      <c r="Q41" s="1">
        <f t="shared" si="4"/>
        <v>101.5</v>
      </c>
      <c r="S41" s="15" t="s">
        <v>197</v>
      </c>
      <c r="T41" s="1">
        <v>19</v>
      </c>
      <c r="V41" s="14"/>
      <c r="W41" s="14"/>
      <c r="X41" s="14"/>
      <c r="Y41" s="14"/>
      <c r="Z41" s="14"/>
      <c r="AA41" s="14"/>
      <c r="AB41" s="14"/>
      <c r="AC41" s="14"/>
    </row>
    <row r="42" spans="1:31" x14ac:dyDescent="0.25">
      <c r="A42" s="1">
        <v>883366</v>
      </c>
      <c r="B42" s="1" t="s">
        <v>50</v>
      </c>
      <c r="C42" s="1" t="s">
        <v>4</v>
      </c>
      <c r="D42" s="38" t="s">
        <v>198</v>
      </c>
      <c r="E42" s="11" t="s">
        <v>199</v>
      </c>
      <c r="F42" s="11">
        <v>11.83</v>
      </c>
      <c r="G42" s="11">
        <v>8</v>
      </c>
      <c r="H42" s="11">
        <v>13</v>
      </c>
      <c r="I42" s="11">
        <v>5</v>
      </c>
      <c r="J42" s="11">
        <v>7.25</v>
      </c>
      <c r="K42" s="11">
        <v>11.78</v>
      </c>
      <c r="L42" s="11">
        <v>8</v>
      </c>
      <c r="M42" s="11">
        <v>11</v>
      </c>
      <c r="N42" s="11">
        <v>11.83</v>
      </c>
      <c r="O42" s="11">
        <v>17</v>
      </c>
      <c r="P42" s="11">
        <v>4</v>
      </c>
      <c r="Q42" s="1">
        <f t="shared" si="4"/>
        <v>108.69</v>
      </c>
      <c r="S42" s="15" t="s">
        <v>199</v>
      </c>
      <c r="T42" s="1">
        <v>19</v>
      </c>
      <c r="V42" s="14"/>
      <c r="W42" s="14"/>
      <c r="X42" s="14"/>
      <c r="Y42" s="14"/>
      <c r="Z42" s="14"/>
      <c r="AA42" s="14"/>
      <c r="AB42" s="14"/>
      <c r="AC42" s="14"/>
    </row>
    <row r="43" spans="1:31" x14ac:dyDescent="0.25">
      <c r="A43" s="1">
        <v>830034</v>
      </c>
      <c r="B43" s="1" t="s">
        <v>24</v>
      </c>
      <c r="C43" s="1" t="s">
        <v>4</v>
      </c>
      <c r="D43" s="37" t="s">
        <v>149</v>
      </c>
      <c r="E43" s="9" t="s">
        <v>200</v>
      </c>
      <c r="F43" s="9">
        <v>11.5</v>
      </c>
      <c r="G43" s="9">
        <v>8</v>
      </c>
      <c r="H43" s="9">
        <v>13</v>
      </c>
      <c r="I43" s="9">
        <v>5</v>
      </c>
      <c r="J43" s="9">
        <v>8</v>
      </c>
      <c r="K43" s="9">
        <v>11.33</v>
      </c>
      <c r="L43" s="9">
        <v>7.88</v>
      </c>
      <c r="M43" s="9">
        <v>11</v>
      </c>
      <c r="N43" s="9">
        <v>11.83</v>
      </c>
      <c r="O43" s="9">
        <v>17</v>
      </c>
      <c r="P43" s="9">
        <v>3.83</v>
      </c>
      <c r="Q43" s="1">
        <f t="shared" si="4"/>
        <v>108.36999999999999</v>
      </c>
      <c r="S43" s="15" t="s">
        <v>200</v>
      </c>
      <c r="T43" s="1">
        <v>27</v>
      </c>
      <c r="V43" s="14"/>
      <c r="W43" s="14"/>
      <c r="X43" s="14"/>
      <c r="Y43" s="14"/>
      <c r="Z43" s="14"/>
      <c r="AA43" s="14"/>
      <c r="AB43" s="14"/>
      <c r="AC43" s="14"/>
    </row>
    <row r="44" spans="1:31" x14ac:dyDescent="0.25">
      <c r="A44" s="1">
        <v>829867</v>
      </c>
      <c r="B44" s="1" t="s">
        <v>21</v>
      </c>
      <c r="C44" s="1" t="s">
        <v>4</v>
      </c>
      <c r="D44" s="38" t="s">
        <v>201</v>
      </c>
      <c r="E44" s="11" t="s">
        <v>202</v>
      </c>
      <c r="F44" s="11">
        <v>11.5</v>
      </c>
      <c r="G44" s="11">
        <v>7</v>
      </c>
      <c r="H44" s="11">
        <v>13</v>
      </c>
      <c r="I44" s="11">
        <v>5</v>
      </c>
      <c r="J44" s="11">
        <v>7.75</v>
      </c>
      <c r="K44" s="11">
        <v>12</v>
      </c>
      <c r="L44" s="11">
        <v>8</v>
      </c>
      <c r="M44" s="11">
        <v>11</v>
      </c>
      <c r="N44" s="11">
        <v>11.67</v>
      </c>
      <c r="O44" s="11">
        <v>17</v>
      </c>
      <c r="P44" s="11">
        <v>4</v>
      </c>
      <c r="Q44" s="1">
        <f t="shared" si="4"/>
        <v>107.92</v>
      </c>
      <c r="S44" s="15" t="s">
        <v>202</v>
      </c>
      <c r="T44" s="1">
        <v>27</v>
      </c>
      <c r="V44" s="14">
        <v>3</v>
      </c>
      <c r="W44" s="14">
        <v>2</v>
      </c>
      <c r="X44" s="19">
        <v>4</v>
      </c>
      <c r="Y44" s="14">
        <v>4</v>
      </c>
      <c r="Z44" s="14">
        <v>6</v>
      </c>
      <c r="AA44" s="14">
        <v>5</v>
      </c>
      <c r="AB44" s="14"/>
      <c r="AC44" s="14">
        <f>SUM(V44:AB44)</f>
        <v>24</v>
      </c>
      <c r="AD44" s="35">
        <f t="shared" si="2"/>
        <v>77.860606060606059</v>
      </c>
      <c r="AE44" s="1">
        <f t="shared" si="3"/>
        <v>3</v>
      </c>
    </row>
    <row r="45" spans="1:31" x14ac:dyDescent="0.25">
      <c r="A45" s="1">
        <v>899703</v>
      </c>
      <c r="B45" s="1" t="s">
        <v>32</v>
      </c>
      <c r="C45" s="1" t="s">
        <v>4</v>
      </c>
      <c r="D45" s="37" t="s">
        <v>138</v>
      </c>
      <c r="E45" s="9" t="s">
        <v>203</v>
      </c>
      <c r="F45" s="9">
        <v>11.83</v>
      </c>
      <c r="G45" s="9">
        <v>5.5</v>
      </c>
      <c r="H45" s="9">
        <v>13</v>
      </c>
      <c r="I45" s="9">
        <v>5</v>
      </c>
      <c r="J45" s="9">
        <v>8</v>
      </c>
      <c r="K45" s="9">
        <v>11.33</v>
      </c>
      <c r="L45" s="9">
        <v>5.67</v>
      </c>
      <c r="M45" s="9">
        <v>10.09</v>
      </c>
      <c r="N45" s="9">
        <v>11.5</v>
      </c>
      <c r="O45" s="9">
        <v>16.8</v>
      </c>
      <c r="P45" s="9">
        <v>4</v>
      </c>
      <c r="Q45" s="1">
        <f t="shared" si="4"/>
        <v>102.72</v>
      </c>
      <c r="S45" s="15" t="s">
        <v>203</v>
      </c>
      <c r="T45" s="1">
        <v>25</v>
      </c>
      <c r="V45" s="14"/>
      <c r="W45" s="14"/>
      <c r="X45" s="14"/>
      <c r="Y45" s="14"/>
      <c r="Z45" s="14"/>
      <c r="AA45" s="14"/>
      <c r="AB45" s="14"/>
      <c r="AC45" s="14"/>
    </row>
    <row r="46" spans="1:31" x14ac:dyDescent="0.25">
      <c r="A46" s="1">
        <v>791458</v>
      </c>
      <c r="B46" s="1" t="s">
        <v>68</v>
      </c>
      <c r="C46" s="1" t="s">
        <v>4</v>
      </c>
      <c r="D46" s="38" t="s">
        <v>204</v>
      </c>
      <c r="E46" s="11" t="s">
        <v>205</v>
      </c>
      <c r="F46" s="11">
        <v>12</v>
      </c>
      <c r="G46" s="11">
        <v>7.83</v>
      </c>
      <c r="H46" s="11">
        <v>13</v>
      </c>
      <c r="I46" s="11">
        <v>5</v>
      </c>
      <c r="J46" s="11">
        <v>8</v>
      </c>
      <c r="K46" s="11">
        <v>11.22</v>
      </c>
      <c r="L46" s="11">
        <v>7.88</v>
      </c>
      <c r="M46" s="11">
        <v>10.89</v>
      </c>
      <c r="N46" s="11">
        <v>11.67</v>
      </c>
      <c r="O46" s="11">
        <v>16.8</v>
      </c>
      <c r="P46" s="11">
        <v>4</v>
      </c>
      <c r="Q46" s="1">
        <f t="shared" si="4"/>
        <v>108.28999999999999</v>
      </c>
      <c r="S46" s="15" t="s">
        <v>205</v>
      </c>
      <c r="T46" s="1">
        <v>14</v>
      </c>
      <c r="V46" s="14"/>
      <c r="W46" s="14"/>
      <c r="X46" s="14"/>
      <c r="Y46" s="14"/>
      <c r="Z46" s="14"/>
      <c r="AA46" s="14"/>
      <c r="AC46" s="14"/>
    </row>
    <row r="47" spans="1:31" x14ac:dyDescent="0.25">
      <c r="A47" s="1">
        <v>100848010</v>
      </c>
      <c r="B47" s="1" t="s">
        <v>89</v>
      </c>
      <c r="C47" s="1" t="s">
        <v>8</v>
      </c>
      <c r="D47" s="37" t="s">
        <v>207</v>
      </c>
      <c r="E47" s="9" t="s">
        <v>208</v>
      </c>
      <c r="F47" s="9">
        <v>11.5</v>
      </c>
      <c r="G47" s="9">
        <v>1.67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1">
        <f t="shared" si="4"/>
        <v>13.17</v>
      </c>
      <c r="S47" s="15" t="s">
        <v>206</v>
      </c>
      <c r="T47" s="1">
        <v>0</v>
      </c>
      <c r="V47" s="14"/>
      <c r="W47" s="14"/>
      <c r="X47" s="14"/>
      <c r="Y47" s="14"/>
      <c r="Z47" s="14"/>
      <c r="AA47" s="14"/>
      <c r="AC47" s="14"/>
    </row>
    <row r="48" spans="1:31" x14ac:dyDescent="0.25">
      <c r="A48" s="1">
        <v>793773</v>
      </c>
      <c r="B48" s="1" t="s">
        <v>19</v>
      </c>
      <c r="C48" s="1" t="s">
        <v>4</v>
      </c>
      <c r="D48" s="38" t="s">
        <v>209</v>
      </c>
      <c r="E48" s="11" t="s">
        <v>211</v>
      </c>
      <c r="F48" s="11">
        <v>11.5</v>
      </c>
      <c r="G48" s="11">
        <v>7.33</v>
      </c>
      <c r="H48" s="11">
        <v>13</v>
      </c>
      <c r="I48" s="11">
        <v>5</v>
      </c>
      <c r="J48" s="11">
        <v>7.5</v>
      </c>
      <c r="K48" s="11">
        <v>10.91</v>
      </c>
      <c r="L48" s="11">
        <v>8</v>
      </c>
      <c r="M48" s="11">
        <v>10.67</v>
      </c>
      <c r="N48" s="11">
        <v>11.67</v>
      </c>
      <c r="O48" s="11">
        <v>17</v>
      </c>
      <c r="P48" s="11">
        <v>4</v>
      </c>
      <c r="Q48" s="1">
        <f t="shared" si="4"/>
        <v>106.58</v>
      </c>
      <c r="S48" s="15" t="s">
        <v>210</v>
      </c>
      <c r="T48" s="1">
        <v>16</v>
      </c>
      <c r="V48" s="14"/>
      <c r="W48" s="14"/>
      <c r="X48" s="14"/>
      <c r="Y48" s="14"/>
      <c r="Z48" s="14"/>
      <c r="AA48" s="14"/>
      <c r="AC48" s="14"/>
    </row>
    <row r="49" spans="1:31" x14ac:dyDescent="0.25">
      <c r="A49" s="1">
        <v>1027419</v>
      </c>
      <c r="B49" s="1" t="s">
        <v>82</v>
      </c>
      <c r="C49" s="1" t="s">
        <v>8</v>
      </c>
      <c r="D49" s="37" t="s">
        <v>212</v>
      </c>
      <c r="E49" s="9" t="s">
        <v>214</v>
      </c>
      <c r="F49" s="9">
        <v>11.5</v>
      </c>
      <c r="G49" s="9">
        <v>6.33</v>
      </c>
      <c r="H49" s="9">
        <v>13</v>
      </c>
      <c r="I49" s="9">
        <v>5</v>
      </c>
      <c r="J49" s="9">
        <v>8</v>
      </c>
      <c r="K49" s="9">
        <v>11.78</v>
      </c>
      <c r="L49" s="9">
        <v>8</v>
      </c>
      <c r="M49" s="9">
        <v>11</v>
      </c>
      <c r="N49" s="9">
        <v>11.83</v>
      </c>
      <c r="O49" s="9">
        <v>16.8</v>
      </c>
      <c r="P49" s="9">
        <v>4</v>
      </c>
      <c r="Q49" s="1">
        <f t="shared" si="4"/>
        <v>107.24</v>
      </c>
      <c r="S49" s="15" t="s">
        <v>213</v>
      </c>
      <c r="T49" s="1">
        <v>22</v>
      </c>
      <c r="V49" s="14"/>
      <c r="W49" s="14"/>
      <c r="X49" s="14"/>
      <c r="Y49" s="14"/>
      <c r="Z49" s="14"/>
      <c r="AA49" s="14"/>
      <c r="AC49" s="14"/>
    </row>
    <row r="50" spans="1:31" x14ac:dyDescent="0.25">
      <c r="A50" s="1">
        <v>1021130</v>
      </c>
      <c r="B50" s="1" t="s">
        <v>75</v>
      </c>
      <c r="C50" s="1" t="s">
        <v>8</v>
      </c>
      <c r="D50" s="38" t="s">
        <v>215</v>
      </c>
      <c r="E50" s="11" t="s">
        <v>216</v>
      </c>
      <c r="F50" s="11">
        <v>12</v>
      </c>
      <c r="G50" s="11">
        <v>7.67</v>
      </c>
      <c r="H50" s="11">
        <v>13</v>
      </c>
      <c r="I50" s="11">
        <v>5</v>
      </c>
      <c r="J50" s="11">
        <v>8</v>
      </c>
      <c r="K50" s="11">
        <v>12</v>
      </c>
      <c r="L50" s="11">
        <v>8</v>
      </c>
      <c r="M50" s="11">
        <v>11</v>
      </c>
      <c r="N50" s="11">
        <v>9.67</v>
      </c>
      <c r="O50" s="11">
        <v>17</v>
      </c>
      <c r="P50" s="11">
        <v>3.83</v>
      </c>
      <c r="Q50" s="1">
        <f t="shared" si="4"/>
        <v>107.17</v>
      </c>
      <c r="S50" s="15" t="s">
        <v>216</v>
      </c>
      <c r="T50" s="1">
        <v>6</v>
      </c>
      <c r="V50" s="14"/>
      <c r="W50" s="14"/>
      <c r="X50" s="14"/>
      <c r="Y50" s="14"/>
      <c r="Z50" s="14"/>
      <c r="AA50" s="14"/>
      <c r="AC50" s="14"/>
    </row>
    <row r="51" spans="1:31" x14ac:dyDescent="0.25">
      <c r="A51" s="1">
        <v>904261</v>
      </c>
      <c r="B51" s="1" t="s">
        <v>47</v>
      </c>
      <c r="C51" s="1" t="s">
        <v>4</v>
      </c>
      <c r="D51" s="37" t="s">
        <v>217</v>
      </c>
      <c r="E51" s="9" t="s">
        <v>219</v>
      </c>
      <c r="F51" s="9">
        <v>11.33</v>
      </c>
      <c r="G51" s="9">
        <v>7.67</v>
      </c>
      <c r="H51" s="9">
        <v>6</v>
      </c>
      <c r="I51" s="9">
        <v>5</v>
      </c>
      <c r="J51" s="9">
        <v>0</v>
      </c>
      <c r="K51" s="9">
        <v>0</v>
      </c>
      <c r="L51" s="9">
        <v>0</v>
      </c>
      <c r="M51" s="9">
        <v>5.55</v>
      </c>
      <c r="N51" s="9">
        <v>0</v>
      </c>
      <c r="O51" s="9">
        <v>0</v>
      </c>
      <c r="P51" s="9">
        <v>0</v>
      </c>
      <c r="Q51" s="1">
        <f t="shared" si="4"/>
        <v>35.549999999999997</v>
      </c>
      <c r="S51" s="15" t="s">
        <v>218</v>
      </c>
      <c r="T51" s="1">
        <v>16</v>
      </c>
      <c r="V51" s="14"/>
      <c r="W51" s="14"/>
      <c r="X51" s="14"/>
      <c r="Y51" s="14"/>
      <c r="Z51" s="14"/>
      <c r="AA51" s="14"/>
      <c r="AC51" s="14"/>
    </row>
    <row r="52" spans="1:31" x14ac:dyDescent="0.25">
      <c r="A52" s="1">
        <v>771559</v>
      </c>
      <c r="B52" s="1" t="s">
        <v>16</v>
      </c>
      <c r="C52" s="1" t="s">
        <v>4</v>
      </c>
      <c r="D52" s="38" t="s">
        <v>220</v>
      </c>
      <c r="E52" s="11" t="s">
        <v>221</v>
      </c>
      <c r="F52" s="11">
        <v>12</v>
      </c>
      <c r="G52" s="11">
        <v>3.67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">
        <f t="shared" si="4"/>
        <v>15.67</v>
      </c>
      <c r="S52" s="15" t="s">
        <v>221</v>
      </c>
      <c r="T52" s="1">
        <v>10</v>
      </c>
      <c r="V52" s="14"/>
      <c r="W52" s="14"/>
      <c r="X52" s="14"/>
      <c r="Y52" s="14"/>
      <c r="Z52" s="14"/>
      <c r="AA52" s="14"/>
      <c r="AC52" s="14"/>
    </row>
    <row r="53" spans="1:31" x14ac:dyDescent="0.25">
      <c r="A53" s="1">
        <v>853668</v>
      </c>
      <c r="B53" s="1" t="s">
        <v>37</v>
      </c>
      <c r="C53" s="1" t="s">
        <v>4</v>
      </c>
      <c r="D53" s="38" t="s">
        <v>222</v>
      </c>
      <c r="E53" s="11" t="s">
        <v>223</v>
      </c>
      <c r="F53" s="11">
        <v>11.5</v>
      </c>
      <c r="G53" s="11">
        <v>7.67</v>
      </c>
      <c r="H53" s="11">
        <v>13</v>
      </c>
      <c r="I53" s="11">
        <v>5</v>
      </c>
      <c r="J53" s="11">
        <v>7.75</v>
      </c>
      <c r="K53" s="11">
        <v>12</v>
      </c>
      <c r="L53" s="11">
        <v>7.67</v>
      </c>
      <c r="M53" s="11">
        <v>6.69</v>
      </c>
      <c r="N53" s="11">
        <v>6.31</v>
      </c>
      <c r="O53" s="11">
        <v>17</v>
      </c>
      <c r="P53" s="11">
        <v>3.67</v>
      </c>
      <c r="Q53" s="1">
        <f t="shared" si="4"/>
        <v>98.26</v>
      </c>
      <c r="S53" s="15" t="s">
        <v>223</v>
      </c>
      <c r="T53" s="1">
        <v>16.5</v>
      </c>
      <c r="V53" s="14"/>
      <c r="W53" s="14"/>
      <c r="X53" s="14"/>
      <c r="Y53" s="14"/>
      <c r="Z53" s="14"/>
      <c r="AA53" s="14"/>
      <c r="AC53" s="14"/>
    </row>
    <row r="54" spans="1:31" x14ac:dyDescent="0.25">
      <c r="A54" s="1">
        <v>829744</v>
      </c>
      <c r="B54" s="1" t="s">
        <v>22</v>
      </c>
      <c r="C54" s="1" t="s">
        <v>4</v>
      </c>
      <c r="D54" s="37" t="s">
        <v>183</v>
      </c>
      <c r="E54" s="9" t="s">
        <v>224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2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">
        <f t="shared" si="4"/>
        <v>2</v>
      </c>
      <c r="S54" s="15" t="s">
        <v>224</v>
      </c>
      <c r="T54" s="1">
        <v>2</v>
      </c>
      <c r="V54" s="14">
        <v>5</v>
      </c>
      <c r="W54" s="14">
        <v>1</v>
      </c>
      <c r="X54" s="14">
        <v>5</v>
      </c>
      <c r="Y54" s="14">
        <v>2</v>
      </c>
      <c r="Z54" s="14">
        <v>3</v>
      </c>
      <c r="AA54" s="14">
        <v>6</v>
      </c>
      <c r="AB54" s="14">
        <v>6</v>
      </c>
      <c r="AC54" s="14">
        <f>SUM(V54:AB54)</f>
        <v>28</v>
      </c>
      <c r="AD54" s="35">
        <f>100*AC54/(7*6)</f>
        <v>66.666666666666671</v>
      </c>
      <c r="AE54" s="1">
        <f t="shared" si="3"/>
        <v>2</v>
      </c>
    </row>
    <row r="55" spans="1:31" x14ac:dyDescent="0.25">
      <c r="A55" s="1">
        <v>896405</v>
      </c>
      <c r="B55" s="1" t="s">
        <v>43</v>
      </c>
      <c r="C55" s="1" t="s">
        <v>4</v>
      </c>
      <c r="D55" s="38" t="s">
        <v>225</v>
      </c>
      <c r="E55" s="11" t="s">
        <v>226</v>
      </c>
      <c r="F55" s="11">
        <v>11.5</v>
      </c>
      <c r="G55" s="11">
        <v>6.5</v>
      </c>
      <c r="H55" s="11">
        <v>13</v>
      </c>
      <c r="I55" s="11">
        <v>4.5</v>
      </c>
      <c r="J55" s="11">
        <v>5.75</v>
      </c>
      <c r="K55" s="11">
        <v>11.5</v>
      </c>
      <c r="L55" s="11">
        <v>6.67</v>
      </c>
      <c r="M55" s="11">
        <v>5.4</v>
      </c>
      <c r="N55" s="11">
        <v>6.5</v>
      </c>
      <c r="O55" s="11">
        <v>15.4</v>
      </c>
      <c r="P55" s="11">
        <v>3.83</v>
      </c>
      <c r="Q55" s="1">
        <f t="shared" si="4"/>
        <v>90.550000000000011</v>
      </c>
      <c r="S55" s="15" t="s">
        <v>226</v>
      </c>
      <c r="T55" s="1">
        <v>2</v>
      </c>
      <c r="V55" s="14"/>
      <c r="W55" s="14"/>
      <c r="X55" s="14"/>
      <c r="Y55" s="14"/>
      <c r="Z55" s="14"/>
      <c r="AA55" s="14"/>
      <c r="AC55" s="14"/>
    </row>
    <row r="56" spans="1:31" x14ac:dyDescent="0.25">
      <c r="A56" s="1">
        <v>902315</v>
      </c>
      <c r="B56" s="1" t="s">
        <v>51</v>
      </c>
      <c r="C56" s="1" t="s">
        <v>8</v>
      </c>
      <c r="D56" s="37" t="s">
        <v>227</v>
      </c>
      <c r="E56" s="9" t="s">
        <v>228</v>
      </c>
      <c r="F56" s="9">
        <v>11.33</v>
      </c>
      <c r="G56" s="9">
        <v>4.83</v>
      </c>
      <c r="H56" s="9">
        <v>13</v>
      </c>
      <c r="I56" s="9">
        <v>4</v>
      </c>
      <c r="J56" s="9">
        <v>7.25</v>
      </c>
      <c r="K56" s="9">
        <v>11.33</v>
      </c>
      <c r="L56" s="9">
        <v>4.67</v>
      </c>
      <c r="M56" s="9">
        <v>5.04</v>
      </c>
      <c r="N56" s="9">
        <v>0</v>
      </c>
      <c r="O56" s="9">
        <v>0</v>
      </c>
      <c r="P56" s="9">
        <v>0</v>
      </c>
      <c r="Q56" s="1">
        <f t="shared" si="4"/>
        <v>61.449999999999996</v>
      </c>
      <c r="S56" s="15" t="s">
        <v>228</v>
      </c>
      <c r="T56" s="1">
        <v>3</v>
      </c>
      <c r="V56" s="14"/>
      <c r="W56" s="14"/>
      <c r="X56" s="14"/>
      <c r="Y56" s="14"/>
      <c r="Z56" s="14"/>
      <c r="AA56" s="14"/>
      <c r="AC56" s="14"/>
    </row>
    <row r="57" spans="1:31" x14ac:dyDescent="0.25">
      <c r="A57" s="1">
        <v>1032190</v>
      </c>
      <c r="B57" s="1" t="s">
        <v>84</v>
      </c>
      <c r="C57" s="1" t="s">
        <v>4</v>
      </c>
      <c r="D57" s="38" t="s">
        <v>229</v>
      </c>
      <c r="E57" s="11" t="s">
        <v>230</v>
      </c>
      <c r="F57" s="11">
        <v>11.67</v>
      </c>
      <c r="G57" s="11">
        <v>8</v>
      </c>
      <c r="H57" s="11">
        <v>13</v>
      </c>
      <c r="I57" s="11">
        <v>5</v>
      </c>
      <c r="J57" s="11">
        <v>8</v>
      </c>
      <c r="K57" s="11">
        <v>11.5</v>
      </c>
      <c r="L57" s="11">
        <v>7.96</v>
      </c>
      <c r="M57" s="11">
        <v>10.38</v>
      </c>
      <c r="N57" s="11">
        <v>12</v>
      </c>
      <c r="O57" s="11">
        <v>15.5</v>
      </c>
      <c r="P57" s="11">
        <v>4</v>
      </c>
      <c r="Q57" s="1">
        <f t="shared" si="4"/>
        <v>107.00999999999999</v>
      </c>
      <c r="S57" s="15" t="s">
        <v>230</v>
      </c>
      <c r="T57" s="1">
        <v>15</v>
      </c>
      <c r="V57" s="14"/>
      <c r="W57" s="14"/>
      <c r="X57" s="14"/>
      <c r="Y57" s="14"/>
      <c r="Z57" s="14"/>
      <c r="AA57" s="14"/>
      <c r="AC57" s="14"/>
    </row>
    <row r="58" spans="1:31" x14ac:dyDescent="0.25">
      <c r="A58" s="1">
        <v>791571</v>
      </c>
      <c r="B58" s="1" t="s">
        <v>28</v>
      </c>
      <c r="C58" s="1" t="s">
        <v>4</v>
      </c>
      <c r="D58" s="37" t="s">
        <v>155</v>
      </c>
      <c r="E58" s="9" t="s">
        <v>231</v>
      </c>
      <c r="F58" s="9">
        <v>11.83</v>
      </c>
      <c r="G58" s="9">
        <v>6.67</v>
      </c>
      <c r="H58" s="9">
        <v>8</v>
      </c>
      <c r="I58" s="9">
        <v>3</v>
      </c>
      <c r="J58" s="9">
        <v>3</v>
      </c>
      <c r="K58" s="9">
        <v>10.67</v>
      </c>
      <c r="L58" s="9">
        <v>6.63</v>
      </c>
      <c r="M58" s="9">
        <v>6.15</v>
      </c>
      <c r="N58" s="9">
        <v>9.83</v>
      </c>
      <c r="O58" s="9">
        <v>17</v>
      </c>
      <c r="P58" s="9">
        <v>4</v>
      </c>
      <c r="Q58" s="1">
        <f t="shared" si="4"/>
        <v>86.78</v>
      </c>
      <c r="S58" s="15" t="s">
        <v>231</v>
      </c>
      <c r="T58" s="1">
        <v>27</v>
      </c>
      <c r="V58" s="14"/>
      <c r="W58" s="14"/>
      <c r="X58" s="14"/>
      <c r="Y58" s="14"/>
      <c r="Z58" s="14"/>
      <c r="AA58" s="14"/>
      <c r="AC58" s="14"/>
    </row>
    <row r="59" spans="1:31" x14ac:dyDescent="0.25">
      <c r="A59" s="1">
        <v>903440</v>
      </c>
      <c r="D59" s="3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S59" s="15"/>
      <c r="V59" s="14">
        <v>5</v>
      </c>
      <c r="W59" s="14">
        <v>2</v>
      </c>
      <c r="X59" s="14">
        <v>0</v>
      </c>
      <c r="Y59" s="14">
        <v>2</v>
      </c>
      <c r="Z59" s="14">
        <v>2</v>
      </c>
      <c r="AA59" s="14">
        <v>5</v>
      </c>
      <c r="AC59" s="14">
        <f t="shared" ref="AC59:AC69" si="6">SUM(V59:AB59)</f>
        <v>16</v>
      </c>
      <c r="AD59" s="35">
        <f>65*AC59/36+25*Q59/110+10*T59/27</f>
        <v>28.888888888888889</v>
      </c>
      <c r="AE59" s="1">
        <f t="shared" si="3"/>
        <v>-1</v>
      </c>
    </row>
    <row r="60" spans="1:31" x14ac:dyDescent="0.25">
      <c r="A60" s="1">
        <v>791542</v>
      </c>
      <c r="B60" s="1" t="s">
        <v>67</v>
      </c>
      <c r="C60" s="1" t="s">
        <v>4</v>
      </c>
      <c r="D60" s="38" t="s">
        <v>232</v>
      </c>
      <c r="E60" s="11" t="s">
        <v>233</v>
      </c>
      <c r="F60" s="11">
        <v>11.67</v>
      </c>
      <c r="G60" s="11">
        <v>7.67</v>
      </c>
      <c r="H60" s="11">
        <v>13</v>
      </c>
      <c r="I60" s="11">
        <v>5</v>
      </c>
      <c r="J60" s="11">
        <v>7.75</v>
      </c>
      <c r="K60" s="11">
        <v>12</v>
      </c>
      <c r="L60" s="11">
        <v>8</v>
      </c>
      <c r="M60" s="11">
        <v>11</v>
      </c>
      <c r="N60" s="11">
        <v>12</v>
      </c>
      <c r="O60" s="11">
        <v>17</v>
      </c>
      <c r="P60" s="11">
        <v>4</v>
      </c>
      <c r="Q60" s="1">
        <f t="shared" si="4"/>
        <v>109.09</v>
      </c>
      <c r="S60" s="15" t="s">
        <v>233</v>
      </c>
      <c r="T60" s="1">
        <v>27</v>
      </c>
      <c r="V60" s="14" t="s">
        <v>90</v>
      </c>
      <c r="W60" s="14" t="s">
        <v>90</v>
      </c>
      <c r="X60" s="14"/>
      <c r="Y60" s="14"/>
      <c r="Z60" s="14"/>
      <c r="AA60" s="14"/>
      <c r="AC60" s="14"/>
    </row>
    <row r="61" spans="1:31" x14ac:dyDescent="0.25">
      <c r="A61" s="1">
        <v>1018680</v>
      </c>
      <c r="B61" s="1" t="s">
        <v>88</v>
      </c>
      <c r="C61" s="1" t="s">
        <v>4</v>
      </c>
      <c r="D61" s="37" t="s">
        <v>234</v>
      </c>
      <c r="E61" s="9" t="s">
        <v>235</v>
      </c>
      <c r="F61" s="9">
        <v>11.33</v>
      </c>
      <c r="G61" s="9">
        <v>8</v>
      </c>
      <c r="H61" s="9">
        <v>13</v>
      </c>
      <c r="I61" s="9">
        <v>4.5</v>
      </c>
      <c r="J61" s="9">
        <v>8</v>
      </c>
      <c r="K61" s="9">
        <v>11.78</v>
      </c>
      <c r="L61" s="9">
        <v>8</v>
      </c>
      <c r="M61" s="9">
        <v>11</v>
      </c>
      <c r="N61" s="9">
        <v>12</v>
      </c>
      <c r="O61" s="9">
        <v>16.8</v>
      </c>
      <c r="P61" s="9">
        <v>4</v>
      </c>
      <c r="Q61" s="1">
        <f t="shared" si="4"/>
        <v>108.41</v>
      </c>
      <c r="S61" s="15" t="s">
        <v>235</v>
      </c>
      <c r="T61" s="1">
        <v>27</v>
      </c>
      <c r="V61" s="14">
        <v>3</v>
      </c>
      <c r="W61" s="14">
        <v>4</v>
      </c>
      <c r="X61" s="14">
        <v>1</v>
      </c>
      <c r="Y61" s="14">
        <v>6</v>
      </c>
      <c r="Z61" s="14">
        <v>1</v>
      </c>
      <c r="AA61" s="14">
        <v>1</v>
      </c>
      <c r="AC61" s="14">
        <f t="shared" si="6"/>
        <v>16</v>
      </c>
      <c r="AD61" s="35">
        <f>65*AC61/36+25*Q61/110+10*T61/27</f>
        <v>63.527525252525251</v>
      </c>
      <c r="AE61" s="1">
        <f t="shared" si="3"/>
        <v>2</v>
      </c>
    </row>
    <row r="62" spans="1:31" x14ac:dyDescent="0.25">
      <c r="A62" s="1">
        <v>885076</v>
      </c>
      <c r="B62" s="1" t="s">
        <v>48</v>
      </c>
      <c r="C62" s="1" t="s">
        <v>4</v>
      </c>
      <c r="D62" s="38" t="s">
        <v>236</v>
      </c>
      <c r="E62" s="11" t="s">
        <v>237</v>
      </c>
      <c r="F62" s="11">
        <v>10.67</v>
      </c>
      <c r="G62" s="11">
        <v>7.67</v>
      </c>
      <c r="H62" s="11">
        <v>13</v>
      </c>
      <c r="I62" s="11">
        <v>5</v>
      </c>
      <c r="J62" s="11">
        <v>8</v>
      </c>
      <c r="K62" s="11">
        <v>11.89</v>
      </c>
      <c r="L62" s="11">
        <v>8</v>
      </c>
      <c r="M62" s="11">
        <v>11</v>
      </c>
      <c r="N62" s="11">
        <v>12</v>
      </c>
      <c r="O62" s="11">
        <v>16.8</v>
      </c>
      <c r="P62" s="11">
        <v>3.83</v>
      </c>
      <c r="Q62" s="1">
        <f t="shared" si="4"/>
        <v>107.86</v>
      </c>
      <c r="S62" s="15" t="s">
        <v>237</v>
      </c>
      <c r="T62" s="1">
        <v>26</v>
      </c>
      <c r="V62" s="14"/>
      <c r="W62" s="14"/>
      <c r="X62" s="14"/>
      <c r="Y62" s="14"/>
      <c r="Z62" s="14"/>
      <c r="AA62" s="14"/>
      <c r="AC62" s="14"/>
    </row>
    <row r="63" spans="1:31" x14ac:dyDescent="0.25">
      <c r="A63" s="1">
        <v>886774</v>
      </c>
      <c r="B63" s="1" t="s">
        <v>38</v>
      </c>
      <c r="C63" s="1" t="s">
        <v>4</v>
      </c>
      <c r="D63" s="37" t="s">
        <v>222</v>
      </c>
      <c r="E63" s="9" t="s">
        <v>238</v>
      </c>
      <c r="F63" s="9">
        <v>11.67</v>
      </c>
      <c r="G63" s="9">
        <v>7.33</v>
      </c>
      <c r="H63" s="9">
        <v>7.91</v>
      </c>
      <c r="I63" s="9">
        <v>4</v>
      </c>
      <c r="J63" s="9">
        <v>0</v>
      </c>
      <c r="K63" s="9">
        <v>0</v>
      </c>
      <c r="L63" s="9">
        <v>0</v>
      </c>
      <c r="M63" s="9">
        <v>5.8</v>
      </c>
      <c r="N63" s="9">
        <v>0</v>
      </c>
      <c r="O63" s="9">
        <v>0</v>
      </c>
      <c r="P63" s="9">
        <v>0</v>
      </c>
      <c r="Q63" s="1">
        <f t="shared" si="4"/>
        <v>36.71</v>
      </c>
      <c r="S63" s="15" t="s">
        <v>238</v>
      </c>
      <c r="T63" s="1">
        <v>3</v>
      </c>
      <c r="U63" s="39"/>
      <c r="V63" s="19"/>
      <c r="W63" s="19"/>
      <c r="X63" s="19"/>
      <c r="Y63" s="19"/>
      <c r="Z63" s="19"/>
      <c r="AA63" s="19"/>
      <c r="AC63" s="14"/>
    </row>
    <row r="64" spans="1:31" x14ac:dyDescent="0.25">
      <c r="A64" s="1">
        <v>792318</v>
      </c>
      <c r="B64" s="1" t="s">
        <v>52</v>
      </c>
      <c r="C64" s="1" t="s">
        <v>4</v>
      </c>
      <c r="D64" s="38" t="s">
        <v>239</v>
      </c>
      <c r="E64" s="11" t="s">
        <v>240</v>
      </c>
      <c r="F64" s="11">
        <v>0</v>
      </c>
      <c r="G64" s="11">
        <v>3.91</v>
      </c>
      <c r="H64" s="11">
        <v>13</v>
      </c>
      <c r="I64" s="11">
        <v>4.5999999999999996</v>
      </c>
      <c r="J64" s="11">
        <v>7.75</v>
      </c>
      <c r="K64" s="11">
        <v>12</v>
      </c>
      <c r="L64" s="11">
        <v>7.92</v>
      </c>
      <c r="M64" s="11">
        <v>11</v>
      </c>
      <c r="N64" s="11">
        <v>12</v>
      </c>
      <c r="O64" s="11">
        <v>14.92</v>
      </c>
      <c r="P64" s="11">
        <v>3.53</v>
      </c>
      <c r="Q64" s="1">
        <f t="shared" si="4"/>
        <v>90.63000000000001</v>
      </c>
      <c r="S64" s="15" t="s">
        <v>240</v>
      </c>
      <c r="T64" s="1">
        <v>27</v>
      </c>
      <c r="U64" s="39"/>
      <c r="V64" s="19"/>
      <c r="W64" s="19"/>
      <c r="X64" s="19"/>
      <c r="Y64" s="19"/>
      <c r="Z64" s="19"/>
      <c r="AA64" s="19"/>
      <c r="AC64" s="14"/>
    </row>
    <row r="65" spans="1:34" s="16" customFormat="1" x14ac:dyDescent="0.25">
      <c r="A65" s="1">
        <v>788348</v>
      </c>
      <c r="B65" s="1" t="s">
        <v>18</v>
      </c>
      <c r="C65" s="1" t="s">
        <v>4</v>
      </c>
      <c r="D65" s="37" t="s">
        <v>241</v>
      </c>
      <c r="E65" s="9" t="s">
        <v>242</v>
      </c>
      <c r="F65" s="9">
        <v>11.45</v>
      </c>
      <c r="G65" s="9">
        <v>8</v>
      </c>
      <c r="H65" s="9">
        <v>12.79</v>
      </c>
      <c r="I65" s="9">
        <v>5</v>
      </c>
      <c r="J65" s="9">
        <v>3.54</v>
      </c>
      <c r="K65" s="9">
        <v>12</v>
      </c>
      <c r="L65" s="9">
        <v>7.67</v>
      </c>
      <c r="M65" s="9">
        <v>10.6</v>
      </c>
      <c r="N65" s="9">
        <v>12</v>
      </c>
      <c r="O65" s="9">
        <v>17</v>
      </c>
      <c r="P65" s="9">
        <v>4</v>
      </c>
      <c r="Q65" s="1">
        <f t="shared" si="4"/>
        <v>104.05</v>
      </c>
      <c r="R65" s="1"/>
      <c r="S65" s="15" t="s">
        <v>242</v>
      </c>
      <c r="T65" s="1">
        <v>20</v>
      </c>
      <c r="U65" s="39"/>
      <c r="V65" s="19">
        <v>6</v>
      </c>
      <c r="W65" s="19">
        <v>3</v>
      </c>
      <c r="X65" s="19">
        <v>4</v>
      </c>
      <c r="Y65" s="19">
        <v>0</v>
      </c>
      <c r="Z65" s="19">
        <v>2</v>
      </c>
      <c r="AA65" s="19">
        <v>4</v>
      </c>
      <c r="AB65" s="1"/>
      <c r="AC65" s="14">
        <f t="shared" si="6"/>
        <v>19</v>
      </c>
      <c r="AD65" s="35">
        <f t="shared" si="2"/>
        <v>65.360690235690242</v>
      </c>
      <c r="AE65" s="1">
        <f t="shared" si="3"/>
        <v>2</v>
      </c>
      <c r="AF65" s="1"/>
      <c r="AG65" s="40"/>
    </row>
    <row r="66" spans="1:34" x14ac:dyDescent="0.25">
      <c r="A66" s="1">
        <v>1025165</v>
      </c>
      <c r="B66" s="1" t="s">
        <v>78</v>
      </c>
      <c r="C66" s="1" t="s">
        <v>8</v>
      </c>
      <c r="D66" s="38" t="s">
        <v>244</v>
      </c>
      <c r="E66" s="11" t="s">
        <v>243</v>
      </c>
      <c r="F66" s="11">
        <v>11.67</v>
      </c>
      <c r="G66" s="11">
        <v>7.5</v>
      </c>
      <c r="H66" s="11">
        <v>13</v>
      </c>
      <c r="I66" s="11">
        <v>5</v>
      </c>
      <c r="J66" s="11">
        <v>7.5</v>
      </c>
      <c r="K66" s="11">
        <v>11.89</v>
      </c>
      <c r="L66" s="11">
        <v>8</v>
      </c>
      <c r="M66" s="11">
        <v>11</v>
      </c>
      <c r="N66" s="11">
        <v>12</v>
      </c>
      <c r="O66" s="11">
        <v>17</v>
      </c>
      <c r="P66" s="11">
        <v>4</v>
      </c>
      <c r="Q66" s="1">
        <f t="shared" si="4"/>
        <v>108.56</v>
      </c>
      <c r="S66" s="15" t="s">
        <v>243</v>
      </c>
      <c r="T66" s="1">
        <v>26</v>
      </c>
      <c r="U66" s="39"/>
      <c r="V66" s="19"/>
      <c r="W66" s="19"/>
      <c r="X66" s="19"/>
      <c r="Y66" s="19"/>
      <c r="Z66" s="19"/>
      <c r="AA66" s="19"/>
      <c r="AB66" s="14"/>
      <c r="AC66" s="14"/>
    </row>
    <row r="67" spans="1:34" x14ac:dyDescent="0.25">
      <c r="A67" s="1">
        <v>899541</v>
      </c>
      <c r="B67" s="1" t="s">
        <v>45</v>
      </c>
      <c r="C67" s="1" t="s">
        <v>4</v>
      </c>
      <c r="D67" s="37" t="s">
        <v>245</v>
      </c>
      <c r="E67" s="9" t="s">
        <v>246</v>
      </c>
      <c r="F67" s="9">
        <v>11.83</v>
      </c>
      <c r="G67" s="9">
        <v>7.33</v>
      </c>
      <c r="H67" s="9">
        <v>13</v>
      </c>
      <c r="I67" s="9">
        <v>5</v>
      </c>
      <c r="J67" s="9">
        <v>7.75</v>
      </c>
      <c r="K67" s="9">
        <v>11.89</v>
      </c>
      <c r="L67" s="9">
        <v>8</v>
      </c>
      <c r="M67" s="9">
        <v>10.89</v>
      </c>
      <c r="N67" s="9">
        <v>11.83</v>
      </c>
      <c r="O67" s="9">
        <v>17</v>
      </c>
      <c r="P67" s="9">
        <v>4</v>
      </c>
      <c r="Q67" s="1">
        <f t="shared" si="4"/>
        <v>108.52</v>
      </c>
      <c r="S67" s="15" t="s">
        <v>246</v>
      </c>
      <c r="T67" s="1">
        <v>23</v>
      </c>
      <c r="U67" s="39"/>
      <c r="V67" s="19">
        <v>2</v>
      </c>
      <c r="W67" s="19">
        <v>1</v>
      </c>
      <c r="X67" s="19">
        <v>4</v>
      </c>
      <c r="Y67" s="19">
        <v>6</v>
      </c>
      <c r="Z67" s="19">
        <v>6</v>
      </c>
      <c r="AA67" s="19">
        <v>5</v>
      </c>
      <c r="AB67" s="14"/>
      <c r="AC67" s="14">
        <f>SUM(V67:AB67)</f>
        <v>24</v>
      </c>
      <c r="AD67" s="35">
        <f t="shared" si="2"/>
        <v>76.515488215488219</v>
      </c>
      <c r="AE67" s="1">
        <f t="shared" si="3"/>
        <v>3</v>
      </c>
    </row>
    <row r="68" spans="1:34" x14ac:dyDescent="0.25">
      <c r="A68" s="1">
        <v>830348</v>
      </c>
      <c r="B68" s="1" t="s">
        <v>26</v>
      </c>
      <c r="C68" s="1" t="s">
        <v>4</v>
      </c>
      <c r="D68" s="38" t="s">
        <v>247</v>
      </c>
      <c r="E68" s="11" t="s">
        <v>248</v>
      </c>
      <c r="F68" s="11">
        <v>12</v>
      </c>
      <c r="G68" s="11">
        <v>8</v>
      </c>
      <c r="H68" s="11">
        <v>13</v>
      </c>
      <c r="I68" s="11">
        <v>5</v>
      </c>
      <c r="J68" s="11">
        <v>8</v>
      </c>
      <c r="K68" s="11">
        <v>12</v>
      </c>
      <c r="L68" s="11">
        <v>8</v>
      </c>
      <c r="M68" s="11">
        <v>9.8000000000000007</v>
      </c>
      <c r="N68" s="11">
        <v>12</v>
      </c>
      <c r="O68" s="11">
        <v>17</v>
      </c>
      <c r="P68" s="11">
        <v>4</v>
      </c>
      <c r="Q68" s="1">
        <f t="shared" si="4"/>
        <v>108.8</v>
      </c>
      <c r="S68" s="15" t="s">
        <v>248</v>
      </c>
      <c r="T68" s="1">
        <v>26</v>
      </c>
      <c r="U68" s="39"/>
      <c r="V68" s="19"/>
      <c r="W68" s="19"/>
      <c r="X68" s="19"/>
      <c r="Y68" s="19"/>
      <c r="Z68" s="19"/>
      <c r="AA68" s="19"/>
      <c r="AB68" s="14"/>
      <c r="AC68" s="14"/>
    </row>
    <row r="69" spans="1:34" x14ac:dyDescent="0.25">
      <c r="A69" s="1">
        <v>782755</v>
      </c>
      <c r="B69" s="1" t="s">
        <v>15</v>
      </c>
      <c r="C69" s="1" t="s">
        <v>4</v>
      </c>
      <c r="D69" s="37" t="s">
        <v>183</v>
      </c>
      <c r="E69" s="9" t="s">
        <v>249</v>
      </c>
      <c r="F69" s="9">
        <v>11.33</v>
      </c>
      <c r="G69" s="9">
        <v>7.17</v>
      </c>
      <c r="H69" s="9">
        <v>13</v>
      </c>
      <c r="I69" s="9">
        <v>5</v>
      </c>
      <c r="J69" s="9">
        <v>8</v>
      </c>
      <c r="K69" s="9">
        <v>11.67</v>
      </c>
      <c r="L69" s="9">
        <v>6.67</v>
      </c>
      <c r="M69" s="9">
        <v>9.98</v>
      </c>
      <c r="N69" s="9">
        <v>11.17</v>
      </c>
      <c r="O69" s="9">
        <v>16.600000000000001</v>
      </c>
      <c r="P69" s="9">
        <v>3.83</v>
      </c>
      <c r="Q69" s="1">
        <f t="shared" si="4"/>
        <v>104.42</v>
      </c>
      <c r="S69" s="15" t="s">
        <v>249</v>
      </c>
      <c r="T69" s="1">
        <v>26</v>
      </c>
      <c r="U69" s="39"/>
      <c r="V69" s="19"/>
      <c r="W69" s="19"/>
      <c r="X69" s="19"/>
      <c r="Y69" s="19"/>
      <c r="Z69" s="19"/>
      <c r="AA69" s="19"/>
      <c r="AB69" s="14"/>
      <c r="AC69" s="14"/>
    </row>
    <row r="70" spans="1:34" x14ac:dyDescent="0.25">
      <c r="A70" s="1">
        <v>901329</v>
      </c>
      <c r="B70" s="1" t="s">
        <v>66</v>
      </c>
      <c r="C70" s="1" t="s">
        <v>4</v>
      </c>
      <c r="D70" s="37" t="s">
        <v>250</v>
      </c>
      <c r="E70" s="9" t="s">
        <v>251</v>
      </c>
      <c r="F70" s="9">
        <v>11.83</v>
      </c>
      <c r="G70" s="9">
        <v>8</v>
      </c>
      <c r="H70" s="9">
        <v>13</v>
      </c>
      <c r="I70" s="9">
        <v>5</v>
      </c>
      <c r="J70" s="9">
        <v>8</v>
      </c>
      <c r="K70" s="9">
        <v>11.33</v>
      </c>
      <c r="L70" s="9">
        <v>7.67</v>
      </c>
      <c r="M70" s="9">
        <v>11</v>
      </c>
      <c r="N70" s="9">
        <v>11.83</v>
      </c>
      <c r="O70" s="9">
        <v>17</v>
      </c>
      <c r="P70" s="9">
        <v>4</v>
      </c>
      <c r="Q70" s="1">
        <f t="shared" si="4"/>
        <v>108.66</v>
      </c>
      <c r="S70" s="15" t="s">
        <v>251</v>
      </c>
      <c r="T70" s="1">
        <v>16</v>
      </c>
      <c r="U70" s="39"/>
      <c r="V70" s="19">
        <v>6</v>
      </c>
      <c r="W70" s="19">
        <v>3</v>
      </c>
      <c r="X70" s="19">
        <v>4</v>
      </c>
      <c r="Y70" s="19">
        <v>0</v>
      </c>
      <c r="Z70" s="19">
        <v>2</v>
      </c>
      <c r="AA70" s="19">
        <v>4</v>
      </c>
      <c r="AB70" s="14"/>
      <c r="AC70" s="14">
        <f t="shared" ref="AC70:AC89" si="7">SUM(V70:AB70)</f>
        <v>19</v>
      </c>
      <c r="AD70" s="35">
        <f t="shared" ref="AD70:AD87" si="8">65*AC70/36+25*Q70/110+10*T70/27</f>
        <v>64.926936026936033</v>
      </c>
      <c r="AE70" s="1">
        <f t="shared" ref="AE70:AE87" si="9">FLOOR((AD70-AH$4+0.5)*AH$10+1,1)</f>
        <v>2</v>
      </c>
    </row>
    <row r="71" spans="1:34" x14ac:dyDescent="0.25">
      <c r="A71" s="1">
        <v>710691</v>
      </c>
      <c r="B71" s="1" t="s">
        <v>6</v>
      </c>
      <c r="C71" s="1" t="s">
        <v>4</v>
      </c>
      <c r="D71" s="38" t="s">
        <v>252</v>
      </c>
      <c r="E71" s="11" t="s">
        <v>254</v>
      </c>
      <c r="F71" s="11">
        <v>11.67</v>
      </c>
      <c r="G71" s="11">
        <v>7.33</v>
      </c>
      <c r="H71" s="11">
        <v>12.99</v>
      </c>
      <c r="I71" s="11">
        <v>4.5</v>
      </c>
      <c r="J71" s="11">
        <v>3.5</v>
      </c>
      <c r="K71" s="11">
        <v>11.11</v>
      </c>
      <c r="L71" s="11">
        <v>8</v>
      </c>
      <c r="M71" s="11">
        <v>6.55</v>
      </c>
      <c r="N71" s="11">
        <v>6</v>
      </c>
      <c r="O71" s="11">
        <v>16.8</v>
      </c>
      <c r="P71" s="11">
        <v>4</v>
      </c>
      <c r="Q71" s="1">
        <f t="shared" si="4"/>
        <v>92.45</v>
      </c>
      <c r="S71" s="15" t="s">
        <v>253</v>
      </c>
      <c r="T71" s="1">
        <v>17</v>
      </c>
      <c r="U71" s="39"/>
      <c r="V71" s="19"/>
      <c r="W71" s="19"/>
      <c r="X71" s="19"/>
      <c r="Y71" s="19"/>
      <c r="Z71" s="19"/>
      <c r="AA71" s="19"/>
      <c r="AB71" s="14"/>
      <c r="AC71" s="14"/>
    </row>
    <row r="72" spans="1:34" x14ac:dyDescent="0.25">
      <c r="A72" s="1">
        <v>900359</v>
      </c>
      <c r="B72" s="1" t="s">
        <v>57</v>
      </c>
      <c r="C72" s="1" t="s">
        <v>4</v>
      </c>
      <c r="D72" s="37" t="s">
        <v>255</v>
      </c>
      <c r="E72" s="9" t="s">
        <v>256</v>
      </c>
      <c r="F72" s="9">
        <v>11</v>
      </c>
      <c r="G72" s="9">
        <v>8</v>
      </c>
      <c r="H72" s="9">
        <v>13</v>
      </c>
      <c r="I72" s="9">
        <v>5</v>
      </c>
      <c r="J72" s="9">
        <v>7.5</v>
      </c>
      <c r="K72" s="9">
        <v>11.89</v>
      </c>
      <c r="L72" s="9">
        <v>7.33</v>
      </c>
      <c r="M72" s="9">
        <v>10.89</v>
      </c>
      <c r="N72" s="9">
        <v>11.83</v>
      </c>
      <c r="O72" s="9">
        <v>17</v>
      </c>
      <c r="P72" s="9">
        <v>4</v>
      </c>
      <c r="Q72" s="1">
        <f t="shared" si="4"/>
        <v>107.44</v>
      </c>
      <c r="S72" s="15" t="s">
        <v>256</v>
      </c>
      <c r="T72" s="1">
        <v>24</v>
      </c>
      <c r="U72" s="39"/>
      <c r="V72" s="19"/>
      <c r="W72" s="19"/>
      <c r="X72" s="19"/>
      <c r="Y72" s="19"/>
      <c r="Z72" s="19"/>
      <c r="AA72" s="19"/>
      <c r="AB72" s="14"/>
      <c r="AC72" s="14"/>
    </row>
    <row r="73" spans="1:34" x14ac:dyDescent="0.25">
      <c r="A73" s="1">
        <v>887786</v>
      </c>
      <c r="B73" s="1" t="s">
        <v>63</v>
      </c>
      <c r="C73" s="1" t="s">
        <v>8</v>
      </c>
      <c r="D73" s="38" t="s">
        <v>257</v>
      </c>
      <c r="E73" s="11" t="s">
        <v>258</v>
      </c>
      <c r="F73" s="11">
        <v>12</v>
      </c>
      <c r="G73" s="11">
        <v>6.65</v>
      </c>
      <c r="H73" s="11">
        <v>13</v>
      </c>
      <c r="I73" s="11">
        <v>5</v>
      </c>
      <c r="J73" s="11">
        <v>8</v>
      </c>
      <c r="K73" s="11">
        <v>12</v>
      </c>
      <c r="L73" s="11">
        <v>8</v>
      </c>
      <c r="M73" s="11">
        <v>11</v>
      </c>
      <c r="N73" s="11">
        <v>11.83</v>
      </c>
      <c r="O73" s="11">
        <v>17</v>
      </c>
      <c r="P73" s="11">
        <v>3.83</v>
      </c>
      <c r="Q73" s="1">
        <f t="shared" si="4"/>
        <v>108.31</v>
      </c>
      <c r="S73" s="15" t="s">
        <v>258</v>
      </c>
      <c r="T73" s="1">
        <v>25</v>
      </c>
      <c r="U73" s="39"/>
      <c r="V73" s="19"/>
      <c r="W73" s="19"/>
      <c r="X73" s="19"/>
      <c r="Y73" s="19"/>
      <c r="Z73" s="19"/>
      <c r="AA73" s="19"/>
      <c r="AB73" s="14"/>
      <c r="AC73" s="14"/>
    </row>
    <row r="74" spans="1:34" x14ac:dyDescent="0.25">
      <c r="A74" s="1">
        <v>1023293</v>
      </c>
      <c r="B74" s="1" t="s">
        <v>83</v>
      </c>
      <c r="C74" s="1" t="s">
        <v>8</v>
      </c>
      <c r="D74" s="37" t="s">
        <v>259</v>
      </c>
      <c r="E74" s="9" t="s">
        <v>260</v>
      </c>
      <c r="F74" s="9">
        <v>11</v>
      </c>
      <c r="G74" s="9">
        <v>8</v>
      </c>
      <c r="H74" s="9">
        <v>13</v>
      </c>
      <c r="I74" s="9">
        <v>5</v>
      </c>
      <c r="J74" s="9">
        <v>7.75</v>
      </c>
      <c r="K74" s="9">
        <v>11</v>
      </c>
      <c r="L74" s="9">
        <v>8</v>
      </c>
      <c r="M74" s="9">
        <v>10.27</v>
      </c>
      <c r="N74" s="9">
        <v>12</v>
      </c>
      <c r="O74" s="9">
        <v>17</v>
      </c>
      <c r="P74" s="9">
        <v>4</v>
      </c>
      <c r="Q74" s="1">
        <f t="shared" si="4"/>
        <v>107.02</v>
      </c>
      <c r="S74" s="15" t="s">
        <v>260</v>
      </c>
      <c r="T74" s="1">
        <v>23</v>
      </c>
      <c r="V74" s="14"/>
      <c r="W74" s="14"/>
      <c r="X74" s="14"/>
      <c r="Y74" s="14"/>
      <c r="Z74" s="14"/>
      <c r="AA74" s="14"/>
      <c r="AB74" s="14"/>
      <c r="AC74" s="14"/>
    </row>
    <row r="75" spans="1:34" x14ac:dyDescent="0.25">
      <c r="A75" s="1">
        <v>896492</v>
      </c>
      <c r="B75" s="1" t="s">
        <v>41</v>
      </c>
      <c r="C75" s="1" t="s">
        <v>4</v>
      </c>
      <c r="D75" s="38" t="s">
        <v>222</v>
      </c>
      <c r="E75" s="11" t="s">
        <v>261</v>
      </c>
      <c r="F75" s="11">
        <v>11.83</v>
      </c>
      <c r="G75" s="11">
        <v>7.67</v>
      </c>
      <c r="H75" s="11">
        <v>11</v>
      </c>
      <c r="I75" s="11">
        <v>4</v>
      </c>
      <c r="J75" s="11">
        <v>4</v>
      </c>
      <c r="K75" s="11">
        <v>11.89</v>
      </c>
      <c r="L75" s="11">
        <v>6.33</v>
      </c>
      <c r="M75" s="11">
        <v>11</v>
      </c>
      <c r="N75" s="11">
        <v>12</v>
      </c>
      <c r="O75" s="11">
        <v>14.8</v>
      </c>
      <c r="P75" s="11">
        <v>4</v>
      </c>
      <c r="Q75" s="1">
        <f t="shared" si="4"/>
        <v>98.52</v>
      </c>
      <c r="S75" s="15" t="s">
        <v>261</v>
      </c>
      <c r="T75" s="1">
        <v>27</v>
      </c>
      <c r="V75" s="14"/>
      <c r="W75" s="14"/>
      <c r="X75" s="14"/>
      <c r="Y75" s="14"/>
      <c r="Z75" s="14"/>
      <c r="AA75" s="14"/>
      <c r="AB75" s="14"/>
      <c r="AC75" s="14"/>
    </row>
    <row r="76" spans="1:34" x14ac:dyDescent="0.25">
      <c r="A76" s="1">
        <v>907116</v>
      </c>
      <c r="B76" s="1" t="s">
        <v>87</v>
      </c>
      <c r="C76" s="1" t="s">
        <v>4</v>
      </c>
      <c r="D76" s="37" t="s">
        <v>262</v>
      </c>
      <c r="E76" s="9" t="s">
        <v>263</v>
      </c>
      <c r="F76" s="9">
        <v>11.83</v>
      </c>
      <c r="G76" s="9">
        <v>7.67</v>
      </c>
      <c r="H76" s="9">
        <v>13</v>
      </c>
      <c r="I76" s="9">
        <v>5</v>
      </c>
      <c r="J76" s="9">
        <v>7.75</v>
      </c>
      <c r="K76" s="9">
        <v>12</v>
      </c>
      <c r="L76" s="9">
        <v>7.33</v>
      </c>
      <c r="M76" s="9">
        <v>9.8000000000000007</v>
      </c>
      <c r="N76" s="9">
        <v>11.5</v>
      </c>
      <c r="O76" s="9">
        <v>17</v>
      </c>
      <c r="P76" s="9">
        <v>3.5</v>
      </c>
      <c r="Q76" s="1">
        <f t="shared" si="4"/>
        <v>106.38</v>
      </c>
      <c r="S76" s="15" t="s">
        <v>263</v>
      </c>
      <c r="T76" s="1">
        <v>27</v>
      </c>
      <c r="V76" s="14"/>
      <c r="W76" s="14"/>
      <c r="X76" s="14"/>
      <c r="Y76" s="14"/>
      <c r="Z76" s="14"/>
      <c r="AA76" s="14"/>
      <c r="AB76" s="14"/>
      <c r="AC76" s="14"/>
    </row>
    <row r="77" spans="1:34" x14ac:dyDescent="0.25">
      <c r="A77" s="1">
        <v>830115</v>
      </c>
      <c r="B77" s="1" t="s">
        <v>20</v>
      </c>
      <c r="C77" s="1" t="s">
        <v>4</v>
      </c>
      <c r="D77" s="38" t="s">
        <v>264</v>
      </c>
      <c r="E77" s="11" t="s">
        <v>265</v>
      </c>
      <c r="F77" s="11">
        <v>11.07</v>
      </c>
      <c r="G77" s="11">
        <v>8</v>
      </c>
      <c r="H77" s="11">
        <v>12.77</v>
      </c>
      <c r="I77" s="11">
        <v>4.91</v>
      </c>
      <c r="J77" s="11">
        <v>6.86</v>
      </c>
      <c r="K77" s="11">
        <v>11.78</v>
      </c>
      <c r="L77" s="11">
        <v>7.92</v>
      </c>
      <c r="M77" s="11">
        <v>10.67</v>
      </c>
      <c r="N77" s="11">
        <v>12</v>
      </c>
      <c r="O77" s="11">
        <v>16.600000000000001</v>
      </c>
      <c r="P77" s="11">
        <v>4</v>
      </c>
      <c r="Q77" s="1">
        <f t="shared" si="4"/>
        <v>106.58000000000001</v>
      </c>
      <c r="S77" s="15" t="s">
        <v>265</v>
      </c>
      <c r="T77" s="1">
        <v>19</v>
      </c>
      <c r="V77" s="14"/>
      <c r="W77" s="14"/>
      <c r="X77" s="14"/>
      <c r="Y77" s="14"/>
      <c r="Z77" s="14"/>
      <c r="AA77" s="14"/>
      <c r="AB77" s="14"/>
      <c r="AC77" s="14"/>
    </row>
    <row r="78" spans="1:34" x14ac:dyDescent="0.25">
      <c r="A78" s="1">
        <v>1031612</v>
      </c>
      <c r="B78" s="1" t="s">
        <v>86</v>
      </c>
      <c r="C78" s="1" t="s">
        <v>8</v>
      </c>
      <c r="D78" s="37" t="s">
        <v>267</v>
      </c>
      <c r="E78" s="9" t="s">
        <v>266</v>
      </c>
      <c r="F78" s="9">
        <v>11.5</v>
      </c>
      <c r="G78" s="9">
        <v>7.67</v>
      </c>
      <c r="H78" s="9">
        <v>13</v>
      </c>
      <c r="I78" s="9">
        <v>5</v>
      </c>
      <c r="J78" s="9">
        <v>8</v>
      </c>
      <c r="K78" s="9">
        <v>12</v>
      </c>
      <c r="L78" s="9">
        <v>8</v>
      </c>
      <c r="M78" s="9">
        <v>11</v>
      </c>
      <c r="N78" s="9">
        <v>12</v>
      </c>
      <c r="O78" s="9">
        <v>17</v>
      </c>
      <c r="P78" s="9">
        <v>4</v>
      </c>
      <c r="Q78" s="1">
        <f t="shared" si="4"/>
        <v>109.17</v>
      </c>
      <c r="S78" s="15" t="s">
        <v>266</v>
      </c>
      <c r="T78" s="1">
        <v>24</v>
      </c>
      <c r="V78" s="14">
        <v>6</v>
      </c>
      <c r="W78" s="14">
        <v>6</v>
      </c>
      <c r="X78" s="14">
        <v>5</v>
      </c>
      <c r="Y78" s="14">
        <v>6</v>
      </c>
      <c r="Z78" s="14">
        <v>6</v>
      </c>
      <c r="AA78" s="14">
        <v>6</v>
      </c>
      <c r="AB78" s="14"/>
      <c r="AC78" s="14">
        <f t="shared" si="7"/>
        <v>35</v>
      </c>
      <c r="AD78" s="35">
        <f t="shared" si="8"/>
        <v>96.894696969696966</v>
      </c>
      <c r="AE78" s="1">
        <f t="shared" si="9"/>
        <v>5</v>
      </c>
    </row>
    <row r="79" spans="1:34" s="16" customFormat="1" x14ac:dyDescent="0.25">
      <c r="A79" s="1">
        <v>902302</v>
      </c>
      <c r="B79" s="1" t="s">
        <v>39</v>
      </c>
      <c r="C79" s="1" t="s">
        <v>40</v>
      </c>
      <c r="D79" s="37" t="s">
        <v>268</v>
      </c>
      <c r="E79" s="9" t="s">
        <v>269</v>
      </c>
      <c r="F79" s="9">
        <v>11.5</v>
      </c>
      <c r="G79" s="9">
        <v>6.33</v>
      </c>
      <c r="H79" s="9">
        <v>13</v>
      </c>
      <c r="I79" s="9">
        <v>4.5</v>
      </c>
      <c r="J79" s="9">
        <v>6.75</v>
      </c>
      <c r="K79" s="9">
        <v>12</v>
      </c>
      <c r="L79" s="9">
        <v>6.67</v>
      </c>
      <c r="M79" s="9">
        <v>9.85</v>
      </c>
      <c r="N79" s="9">
        <v>12</v>
      </c>
      <c r="O79" s="9">
        <v>16.8</v>
      </c>
      <c r="P79" s="9">
        <v>3.67</v>
      </c>
      <c r="Q79" s="1">
        <f t="shared" si="4"/>
        <v>103.07</v>
      </c>
      <c r="R79" s="1"/>
      <c r="S79" s="2" t="s">
        <v>269</v>
      </c>
      <c r="T79" s="1">
        <v>20</v>
      </c>
      <c r="U79" s="15"/>
      <c r="V79" s="14">
        <v>4</v>
      </c>
      <c r="W79" s="14">
        <v>5</v>
      </c>
      <c r="X79" s="14">
        <v>5</v>
      </c>
      <c r="Y79" s="14">
        <v>6</v>
      </c>
      <c r="Z79" s="14">
        <v>2</v>
      </c>
      <c r="AA79" s="14">
        <v>1</v>
      </c>
      <c r="AB79" s="14"/>
      <c r="AC79" s="14">
        <f t="shared" si="7"/>
        <v>23</v>
      </c>
      <c r="AD79" s="35">
        <f t="shared" si="8"/>
        <v>72.360185185185188</v>
      </c>
      <c r="AE79" s="1">
        <f t="shared" si="9"/>
        <v>3</v>
      </c>
      <c r="AF79" s="40"/>
      <c r="AG79" s="40"/>
      <c r="AH79" s="40"/>
    </row>
    <row r="80" spans="1:34" x14ac:dyDescent="0.25">
      <c r="A80" s="1">
        <v>830102</v>
      </c>
      <c r="B80" s="1" t="s">
        <v>23</v>
      </c>
      <c r="C80" s="1" t="s">
        <v>4</v>
      </c>
      <c r="D80" s="37" t="s">
        <v>270</v>
      </c>
      <c r="E80" s="9" t="s">
        <v>271</v>
      </c>
      <c r="F80" s="9">
        <v>11.24</v>
      </c>
      <c r="G80" s="9">
        <v>7.5</v>
      </c>
      <c r="H80" s="9">
        <v>12.76</v>
      </c>
      <c r="I80" s="9">
        <v>4.91</v>
      </c>
      <c r="J80" s="9">
        <v>7.08</v>
      </c>
      <c r="K80" s="9">
        <v>12</v>
      </c>
      <c r="L80" s="9">
        <v>8</v>
      </c>
      <c r="M80" s="9">
        <v>11</v>
      </c>
      <c r="N80" s="9">
        <v>12</v>
      </c>
      <c r="O80" s="9">
        <v>16.8</v>
      </c>
      <c r="P80" s="9">
        <v>4</v>
      </c>
      <c r="Q80" s="1">
        <f t="shared" si="4"/>
        <v>107.28999999999999</v>
      </c>
      <c r="S80" s="15" t="s">
        <v>271</v>
      </c>
      <c r="T80" s="1">
        <v>19</v>
      </c>
      <c r="V80" s="14"/>
      <c r="W80" s="14"/>
      <c r="X80" s="14"/>
      <c r="Y80" s="14"/>
      <c r="Z80" s="14"/>
      <c r="AA80" s="14"/>
      <c r="AB80" s="14"/>
      <c r="AC80" s="14"/>
    </row>
    <row r="81" spans="1:31" x14ac:dyDescent="0.25">
      <c r="A81" s="1">
        <v>925907</v>
      </c>
      <c r="B81" s="1" t="s">
        <v>56</v>
      </c>
      <c r="C81" s="1" t="s">
        <v>4</v>
      </c>
      <c r="D81" s="38" t="s">
        <v>272</v>
      </c>
      <c r="E81" s="11" t="s">
        <v>273</v>
      </c>
      <c r="F81" s="11">
        <v>12</v>
      </c>
      <c r="G81" s="11">
        <v>8</v>
      </c>
      <c r="H81" s="11">
        <v>13</v>
      </c>
      <c r="I81" s="11">
        <v>5</v>
      </c>
      <c r="J81" s="11">
        <v>7.75</v>
      </c>
      <c r="K81" s="11">
        <v>12</v>
      </c>
      <c r="L81" s="11">
        <v>7.96</v>
      </c>
      <c r="M81" s="11">
        <v>10.6</v>
      </c>
      <c r="N81" s="11">
        <v>12</v>
      </c>
      <c r="O81" s="11">
        <v>17</v>
      </c>
      <c r="P81" s="11">
        <v>4</v>
      </c>
      <c r="Q81" s="1">
        <f t="shared" si="4"/>
        <v>109.30999999999999</v>
      </c>
      <c r="S81" s="15" t="s">
        <v>273</v>
      </c>
      <c r="T81" s="1">
        <v>20</v>
      </c>
      <c r="V81" s="14"/>
      <c r="W81" s="14"/>
      <c r="X81" s="14"/>
      <c r="Y81" s="14"/>
      <c r="Z81" s="14"/>
      <c r="AA81" s="14"/>
      <c r="AB81" s="14"/>
      <c r="AC81" s="14"/>
    </row>
    <row r="82" spans="1:31" x14ac:dyDescent="0.25">
      <c r="A82" s="1">
        <v>901316</v>
      </c>
      <c r="B82" s="1" t="s">
        <v>49</v>
      </c>
      <c r="C82" s="1" t="s">
        <v>4</v>
      </c>
      <c r="D82" s="37" t="s">
        <v>274</v>
      </c>
      <c r="E82" s="9" t="s">
        <v>275</v>
      </c>
      <c r="F82" s="9">
        <v>12</v>
      </c>
      <c r="G82" s="9">
        <v>8</v>
      </c>
      <c r="H82" s="9">
        <v>13</v>
      </c>
      <c r="I82" s="9">
        <v>5</v>
      </c>
      <c r="J82" s="9">
        <v>7.5</v>
      </c>
      <c r="K82" s="9">
        <v>12</v>
      </c>
      <c r="L82" s="9">
        <v>7.33</v>
      </c>
      <c r="M82" s="9">
        <v>11</v>
      </c>
      <c r="N82" s="9">
        <v>11.83</v>
      </c>
      <c r="O82" s="9">
        <v>17</v>
      </c>
      <c r="P82" s="9">
        <v>4</v>
      </c>
      <c r="Q82" s="1">
        <f t="shared" si="4"/>
        <v>108.66</v>
      </c>
      <c r="S82" s="15" t="s">
        <v>275</v>
      </c>
      <c r="T82" s="1">
        <v>27</v>
      </c>
      <c r="V82" s="14"/>
      <c r="W82" s="14"/>
      <c r="X82" s="14"/>
      <c r="Y82" s="14"/>
      <c r="Z82" s="14"/>
      <c r="AA82" s="14"/>
      <c r="AB82" s="14"/>
      <c r="AC82" s="14"/>
    </row>
    <row r="83" spans="1:31" x14ac:dyDescent="0.25">
      <c r="A83" s="1">
        <v>640460</v>
      </c>
      <c r="B83" s="1" t="s">
        <v>3</v>
      </c>
      <c r="C83" s="1" t="s">
        <v>4</v>
      </c>
      <c r="D83" s="38" t="s">
        <v>276</v>
      </c>
      <c r="E83" s="11" t="s">
        <v>277</v>
      </c>
      <c r="F83" s="11">
        <v>12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">
        <f t="shared" si="4"/>
        <v>12</v>
      </c>
      <c r="S83" s="15" t="s">
        <v>277</v>
      </c>
      <c r="T83" s="1">
        <v>2</v>
      </c>
      <c r="V83" s="14"/>
      <c r="W83" s="14"/>
      <c r="X83" s="14"/>
      <c r="Y83" s="14"/>
      <c r="Z83" s="14"/>
      <c r="AA83" s="14"/>
      <c r="AB83" s="14"/>
      <c r="AC83" s="14"/>
    </row>
    <row r="84" spans="1:31" x14ac:dyDescent="0.25">
      <c r="A84" s="1">
        <v>830018</v>
      </c>
      <c r="B84" s="1" t="s">
        <v>25</v>
      </c>
      <c r="C84" s="1" t="s">
        <v>4</v>
      </c>
      <c r="D84" s="37" t="s">
        <v>264</v>
      </c>
      <c r="E84" s="9" t="s">
        <v>278</v>
      </c>
      <c r="F84" s="9">
        <v>11</v>
      </c>
      <c r="G84" s="9">
        <v>6</v>
      </c>
      <c r="H84" s="9">
        <v>13</v>
      </c>
      <c r="I84" s="9">
        <v>5</v>
      </c>
      <c r="J84" s="9">
        <v>8</v>
      </c>
      <c r="K84" s="9">
        <v>10.58</v>
      </c>
      <c r="L84" s="9">
        <v>7.47</v>
      </c>
      <c r="M84" s="9">
        <v>11</v>
      </c>
      <c r="N84" s="9">
        <v>11.5</v>
      </c>
      <c r="O84" s="9">
        <v>17</v>
      </c>
      <c r="P84" s="9">
        <v>3.83</v>
      </c>
      <c r="Q84" s="1">
        <f t="shared" si="4"/>
        <v>104.38</v>
      </c>
      <c r="S84" s="15" t="s">
        <v>278</v>
      </c>
      <c r="T84" s="1">
        <v>24</v>
      </c>
      <c r="V84" s="14"/>
      <c r="W84" s="14"/>
      <c r="X84" s="14"/>
      <c r="Y84" s="14"/>
      <c r="Z84" s="14"/>
      <c r="AA84" s="14"/>
      <c r="AB84" s="14"/>
      <c r="AC84" s="14"/>
    </row>
    <row r="85" spans="1:31" x14ac:dyDescent="0.25">
      <c r="A85" s="1">
        <v>791487</v>
      </c>
      <c r="B85" s="1" t="s">
        <v>64</v>
      </c>
      <c r="C85" s="1" t="s">
        <v>4</v>
      </c>
      <c r="D85" s="38" t="s">
        <v>183</v>
      </c>
      <c r="E85" s="11" t="s">
        <v>279</v>
      </c>
      <c r="F85" s="11">
        <v>11.17</v>
      </c>
      <c r="G85" s="11">
        <v>8</v>
      </c>
      <c r="H85" s="11">
        <v>13</v>
      </c>
      <c r="I85" s="11">
        <v>5</v>
      </c>
      <c r="J85" s="11">
        <v>8</v>
      </c>
      <c r="K85" s="11">
        <v>12</v>
      </c>
      <c r="L85" s="11">
        <v>8</v>
      </c>
      <c r="M85" s="11">
        <v>11</v>
      </c>
      <c r="N85" s="11">
        <v>12</v>
      </c>
      <c r="O85" s="11">
        <v>17</v>
      </c>
      <c r="P85" s="11">
        <v>4</v>
      </c>
      <c r="Q85" s="1">
        <f t="shared" si="4"/>
        <v>109.17</v>
      </c>
      <c r="S85" s="15" t="s">
        <v>279</v>
      </c>
      <c r="T85" s="1">
        <v>23</v>
      </c>
      <c r="V85" s="14">
        <v>6</v>
      </c>
      <c r="W85" s="14">
        <v>6</v>
      </c>
      <c r="X85" s="14">
        <v>4</v>
      </c>
      <c r="Y85" s="14">
        <v>4</v>
      </c>
      <c r="Z85" s="14">
        <v>2</v>
      </c>
      <c r="AA85" s="14">
        <v>3</v>
      </c>
      <c r="AB85" s="14"/>
      <c r="AC85" s="14">
        <f t="shared" si="7"/>
        <v>25</v>
      </c>
      <c r="AD85" s="35">
        <f t="shared" si="8"/>
        <v>78.468771043771042</v>
      </c>
      <c r="AE85" s="1">
        <f t="shared" si="9"/>
        <v>3</v>
      </c>
    </row>
    <row r="86" spans="1:31" x14ac:dyDescent="0.25">
      <c r="A86" s="1">
        <v>964832</v>
      </c>
      <c r="B86" s="1" t="s">
        <v>72</v>
      </c>
      <c r="C86" s="1" t="s">
        <v>4</v>
      </c>
      <c r="D86" s="37" t="s">
        <v>280</v>
      </c>
      <c r="E86" s="9" t="s">
        <v>281</v>
      </c>
      <c r="F86" s="9">
        <v>11.5</v>
      </c>
      <c r="G86" s="9">
        <v>8</v>
      </c>
      <c r="H86" s="9">
        <v>8</v>
      </c>
      <c r="I86" s="9">
        <v>4</v>
      </c>
      <c r="J86" s="9">
        <v>3.95</v>
      </c>
      <c r="K86" s="9">
        <v>10.67</v>
      </c>
      <c r="L86" s="9">
        <v>6</v>
      </c>
      <c r="M86" s="9">
        <v>6.2</v>
      </c>
      <c r="N86" s="9">
        <v>9.35</v>
      </c>
      <c r="O86" s="9">
        <v>17</v>
      </c>
      <c r="P86" s="9">
        <v>4</v>
      </c>
      <c r="Q86" s="1">
        <f t="shared" si="4"/>
        <v>88.67</v>
      </c>
      <c r="S86" s="15" t="s">
        <v>281</v>
      </c>
      <c r="T86" s="1">
        <v>23</v>
      </c>
      <c r="V86" s="14">
        <v>6</v>
      </c>
      <c r="W86" s="14">
        <v>3</v>
      </c>
      <c r="X86" s="14">
        <v>4</v>
      </c>
      <c r="Y86" s="14">
        <v>2</v>
      </c>
      <c r="Z86" s="14">
        <v>1</v>
      </c>
      <c r="AA86" s="14">
        <v>2</v>
      </c>
      <c r="AB86" s="14"/>
      <c r="AC86" s="14">
        <f t="shared" si="7"/>
        <v>18</v>
      </c>
      <c r="AD86" s="35">
        <f t="shared" si="8"/>
        <v>61.17079124579125</v>
      </c>
      <c r="AE86" s="1">
        <f t="shared" si="9"/>
        <v>2</v>
      </c>
    </row>
    <row r="87" spans="1:31" x14ac:dyDescent="0.25">
      <c r="A87" s="1">
        <v>916482</v>
      </c>
      <c r="B87" s="1" t="s">
        <v>55</v>
      </c>
      <c r="C87" s="1" t="s">
        <v>4</v>
      </c>
      <c r="D87" s="38" t="s">
        <v>201</v>
      </c>
      <c r="E87" s="11" t="s">
        <v>282</v>
      </c>
      <c r="F87" s="11">
        <v>11.83</v>
      </c>
      <c r="G87" s="11">
        <v>7.67</v>
      </c>
      <c r="H87" s="11">
        <v>13</v>
      </c>
      <c r="I87" s="11">
        <v>4.5</v>
      </c>
      <c r="J87" s="11">
        <v>5</v>
      </c>
      <c r="K87" s="11">
        <v>12</v>
      </c>
      <c r="L87" s="11">
        <v>8</v>
      </c>
      <c r="M87" s="11">
        <v>10.64</v>
      </c>
      <c r="N87" s="11">
        <v>11</v>
      </c>
      <c r="O87" s="11">
        <v>17</v>
      </c>
      <c r="P87" s="11">
        <v>4</v>
      </c>
      <c r="Q87" s="1">
        <f t="shared" si="4"/>
        <v>104.64</v>
      </c>
      <c r="S87" s="15" t="s">
        <v>282</v>
      </c>
      <c r="T87" s="1">
        <v>27</v>
      </c>
      <c r="V87" s="14"/>
      <c r="W87" s="14"/>
      <c r="X87" s="14"/>
      <c r="Y87" s="14"/>
      <c r="Z87" s="14"/>
      <c r="AA87" s="14"/>
      <c r="AB87" s="14"/>
      <c r="AC87" s="14"/>
    </row>
    <row r="89" spans="1:31" x14ac:dyDescent="0.25">
      <c r="P89" s="1" t="s">
        <v>117</v>
      </c>
      <c r="Q89" s="29">
        <v>110</v>
      </c>
      <c r="R89" s="29"/>
      <c r="S89" s="29"/>
      <c r="T89" s="29">
        <v>27</v>
      </c>
      <c r="Z89" s="1" t="s">
        <v>283</v>
      </c>
      <c r="AA89" s="1">
        <v>36</v>
      </c>
      <c r="AB89" s="1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AF9B-2EF3-41FE-AA84-C4C1C3B02CD8}">
  <dimension ref="A1:Q89"/>
  <sheetViews>
    <sheetView workbookViewId="0">
      <selection sqref="A1:B1048576"/>
    </sheetView>
  </sheetViews>
  <sheetFormatPr defaultRowHeight="15.75" x14ac:dyDescent="0.25"/>
  <cols>
    <col min="11" max="11" width="10.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25">
      <c r="A2" s="11" t="s">
        <v>91</v>
      </c>
      <c r="B2" s="11" t="s">
        <v>91</v>
      </c>
      <c r="C2" s="11" t="s">
        <v>91</v>
      </c>
      <c r="D2" s="11" t="s">
        <v>91</v>
      </c>
      <c r="E2" s="11" t="s">
        <v>91</v>
      </c>
      <c r="F2" s="11" t="s">
        <v>91</v>
      </c>
      <c r="G2" s="11" t="s">
        <v>91</v>
      </c>
      <c r="H2" s="11" t="s">
        <v>91</v>
      </c>
      <c r="I2" s="11" t="s">
        <v>91</v>
      </c>
      <c r="J2" s="11" t="s">
        <v>91</v>
      </c>
      <c r="K2" s="11" t="s">
        <v>91</v>
      </c>
      <c r="L2" s="1"/>
      <c r="O2" s="3" t="s">
        <v>91</v>
      </c>
      <c r="Q2" s="4" t="s">
        <v>91</v>
      </c>
    </row>
    <row r="3" spans="1:17" x14ac:dyDescent="0.25">
      <c r="A3" s="9" t="s">
        <v>91</v>
      </c>
      <c r="B3" s="9" t="s">
        <v>91</v>
      </c>
      <c r="C3" s="9" t="s">
        <v>91</v>
      </c>
      <c r="D3" s="9" t="s">
        <v>91</v>
      </c>
      <c r="E3" s="9" t="s">
        <v>91</v>
      </c>
      <c r="F3" s="9" t="s">
        <v>91</v>
      </c>
      <c r="G3" s="9" t="s">
        <v>91</v>
      </c>
      <c r="H3" s="9" t="s">
        <v>91</v>
      </c>
      <c r="I3" s="9" t="s">
        <v>91</v>
      </c>
      <c r="J3" s="9" t="s">
        <v>91</v>
      </c>
      <c r="K3" s="9" t="s">
        <v>91</v>
      </c>
      <c r="L3" s="1"/>
      <c r="O3" s="5" t="s">
        <v>91</v>
      </c>
      <c r="Q3" s="6" t="s">
        <v>91</v>
      </c>
    </row>
    <row r="4" spans="1:17" x14ac:dyDescent="0.25">
      <c r="A4" s="11" t="s">
        <v>91</v>
      </c>
      <c r="B4" s="11" t="s">
        <v>91</v>
      </c>
      <c r="C4" s="11" t="s">
        <v>91</v>
      </c>
      <c r="D4" s="11" t="s">
        <v>91</v>
      </c>
      <c r="E4" s="11" t="s">
        <v>91</v>
      </c>
      <c r="F4" s="11" t="s">
        <v>91</v>
      </c>
      <c r="G4" s="11" t="s">
        <v>91</v>
      </c>
      <c r="H4" s="11" t="s">
        <v>91</v>
      </c>
      <c r="I4" s="11" t="s">
        <v>91</v>
      </c>
      <c r="J4" s="11" t="s">
        <v>91</v>
      </c>
      <c r="K4" s="11" t="s">
        <v>91</v>
      </c>
      <c r="L4" s="1"/>
      <c r="O4" s="3" t="s">
        <v>91</v>
      </c>
      <c r="Q4" s="4" t="s">
        <v>91</v>
      </c>
    </row>
    <row r="5" spans="1:17" x14ac:dyDescent="0.25">
      <c r="A5" s="9" t="s">
        <v>92</v>
      </c>
      <c r="B5" s="9" t="s">
        <v>94</v>
      </c>
      <c r="C5" s="9" t="s">
        <v>95</v>
      </c>
      <c r="D5" s="9" t="s">
        <v>96</v>
      </c>
      <c r="E5" s="9" t="s">
        <v>97</v>
      </c>
      <c r="F5" s="9" t="s">
        <v>98</v>
      </c>
      <c r="G5" s="9" t="s">
        <v>99</v>
      </c>
      <c r="H5" s="9" t="s">
        <v>100</v>
      </c>
      <c r="I5" s="9" t="s">
        <v>101</v>
      </c>
      <c r="J5" s="9" t="s">
        <v>102</v>
      </c>
      <c r="K5" s="9" t="s">
        <v>103</v>
      </c>
      <c r="L5" s="22" t="s">
        <v>111</v>
      </c>
      <c r="O5" s="5" t="s">
        <v>93</v>
      </c>
      <c r="Q5" s="6" t="s">
        <v>104</v>
      </c>
    </row>
    <row r="6" spans="1:17" x14ac:dyDescent="0.25">
      <c r="A6" s="10">
        <v>12</v>
      </c>
      <c r="B6" s="10">
        <v>8</v>
      </c>
      <c r="C6" s="10">
        <v>13</v>
      </c>
      <c r="D6" s="10">
        <v>5</v>
      </c>
      <c r="E6" s="9">
        <v>7.75</v>
      </c>
      <c r="F6" s="9">
        <v>11.78</v>
      </c>
      <c r="G6" s="9">
        <v>7.67</v>
      </c>
      <c r="H6" s="10">
        <v>11</v>
      </c>
      <c r="I6" s="10">
        <v>12</v>
      </c>
      <c r="J6" s="10">
        <v>17</v>
      </c>
      <c r="K6" s="10">
        <v>4</v>
      </c>
      <c r="L6" s="1">
        <f t="shared" ref="L6:L37" si="0">SUM(A6:K6)</f>
        <v>109.2</v>
      </c>
      <c r="O6" s="7">
        <v>12</v>
      </c>
      <c r="Q6" s="6">
        <v>121.19</v>
      </c>
    </row>
    <row r="7" spans="1:17" x14ac:dyDescent="0.25">
      <c r="A7" s="11">
        <v>10.83</v>
      </c>
      <c r="B7" s="11">
        <v>6.67</v>
      </c>
      <c r="C7" s="12">
        <v>8</v>
      </c>
      <c r="D7" s="11">
        <v>4.5</v>
      </c>
      <c r="E7" s="11">
        <v>5.75</v>
      </c>
      <c r="F7" s="11">
        <v>9.7799999999999994</v>
      </c>
      <c r="G7" s="11">
        <v>6.67</v>
      </c>
      <c r="H7" s="12">
        <v>0</v>
      </c>
      <c r="I7" s="12">
        <v>0</v>
      </c>
      <c r="J7" s="12">
        <v>10</v>
      </c>
      <c r="K7" s="12">
        <v>4</v>
      </c>
      <c r="L7" s="1">
        <f t="shared" si="0"/>
        <v>66.2</v>
      </c>
      <c r="O7" s="8">
        <v>12</v>
      </c>
      <c r="Q7" s="4">
        <v>78.19</v>
      </c>
    </row>
    <row r="8" spans="1:17" x14ac:dyDescent="0.25">
      <c r="A8" s="11">
        <v>11.5</v>
      </c>
      <c r="B8" s="12">
        <v>8</v>
      </c>
      <c r="C8" s="12">
        <v>13</v>
      </c>
      <c r="D8" s="12">
        <v>5</v>
      </c>
      <c r="E8" s="11">
        <v>7.75</v>
      </c>
      <c r="F8" s="11">
        <v>11.39</v>
      </c>
      <c r="G8" s="11">
        <v>7.96</v>
      </c>
      <c r="H8" s="12">
        <v>11</v>
      </c>
      <c r="I8" s="12">
        <v>12</v>
      </c>
      <c r="J8" s="11">
        <v>16.8</v>
      </c>
      <c r="K8" s="12">
        <v>4</v>
      </c>
      <c r="L8" s="1">
        <f t="shared" si="0"/>
        <v>108.39999999999999</v>
      </c>
      <c r="O8" s="8">
        <v>12</v>
      </c>
      <c r="Q8" s="4">
        <v>120.4</v>
      </c>
    </row>
    <row r="9" spans="1:17" x14ac:dyDescent="0.25">
      <c r="A9" s="9">
        <v>11.17</v>
      </c>
      <c r="B9" s="9">
        <v>7.5</v>
      </c>
      <c r="C9" s="10">
        <v>13</v>
      </c>
      <c r="D9" s="10">
        <v>5</v>
      </c>
      <c r="E9" s="10">
        <v>8</v>
      </c>
      <c r="F9" s="9">
        <v>11.33</v>
      </c>
      <c r="G9" s="9">
        <v>7.88</v>
      </c>
      <c r="H9" s="10">
        <v>11</v>
      </c>
      <c r="I9" s="10">
        <v>12</v>
      </c>
      <c r="J9" s="10">
        <v>17</v>
      </c>
      <c r="K9" s="9">
        <v>3.14</v>
      </c>
      <c r="L9" s="1">
        <f t="shared" si="0"/>
        <v>107.02</v>
      </c>
      <c r="O9" s="7">
        <v>12</v>
      </c>
      <c r="Q9" s="6">
        <v>119.01</v>
      </c>
    </row>
    <row r="10" spans="1:17" x14ac:dyDescent="0.25">
      <c r="A10" s="11">
        <v>10.98</v>
      </c>
      <c r="B10" s="11">
        <v>7.5</v>
      </c>
      <c r="C10" s="11">
        <v>12.86</v>
      </c>
      <c r="D10" s="11">
        <v>3.84</v>
      </c>
      <c r="E10" s="11">
        <v>4.93</v>
      </c>
      <c r="F10" s="12">
        <v>12</v>
      </c>
      <c r="G10" s="11">
        <v>7.91</v>
      </c>
      <c r="H10" s="11">
        <v>9.8000000000000007</v>
      </c>
      <c r="I10" s="11">
        <v>11.83</v>
      </c>
      <c r="J10" s="12">
        <v>17</v>
      </c>
      <c r="K10" s="12">
        <v>4</v>
      </c>
      <c r="L10" s="1">
        <f t="shared" si="0"/>
        <v>102.64999999999999</v>
      </c>
      <c r="O10" s="8">
        <v>12</v>
      </c>
      <c r="Q10" s="4">
        <v>114.65</v>
      </c>
    </row>
    <row r="11" spans="1:17" x14ac:dyDescent="0.25">
      <c r="A11" s="10">
        <v>11</v>
      </c>
      <c r="B11" s="9">
        <v>5.5</v>
      </c>
      <c r="C11" s="10">
        <v>10</v>
      </c>
      <c r="D11" s="10">
        <v>3</v>
      </c>
      <c r="E11" s="9">
        <v>4.5</v>
      </c>
      <c r="F11" s="9">
        <v>11.11</v>
      </c>
      <c r="G11" s="9">
        <v>6.67</v>
      </c>
      <c r="H11" s="9">
        <v>7.5</v>
      </c>
      <c r="I11" s="9">
        <v>9.83</v>
      </c>
      <c r="J11" s="9">
        <v>14.89</v>
      </c>
      <c r="K11" s="9">
        <v>3.38</v>
      </c>
      <c r="L11" s="1">
        <f t="shared" si="0"/>
        <v>87.38</v>
      </c>
      <c r="O11" s="7">
        <v>12</v>
      </c>
      <c r="Q11" s="6">
        <v>99.38</v>
      </c>
    </row>
    <row r="12" spans="1:17" x14ac:dyDescent="0.25">
      <c r="A12" s="12">
        <v>12</v>
      </c>
      <c r="B12" s="11">
        <v>6.04</v>
      </c>
      <c r="C12" s="12">
        <v>13</v>
      </c>
      <c r="D12" s="12">
        <v>5</v>
      </c>
      <c r="E12" s="11">
        <v>7.5</v>
      </c>
      <c r="F12" s="11">
        <v>11.89</v>
      </c>
      <c r="G12" s="11">
        <v>2.58</v>
      </c>
      <c r="H12" s="11">
        <v>8.7200000000000006</v>
      </c>
      <c r="I12" s="11">
        <v>11.83</v>
      </c>
      <c r="J12" s="12">
        <v>17</v>
      </c>
      <c r="K12" s="12">
        <v>4</v>
      </c>
      <c r="L12" s="1">
        <f t="shared" si="0"/>
        <v>99.56</v>
      </c>
      <c r="O12" s="8">
        <v>0</v>
      </c>
      <c r="Q12" s="4">
        <v>99.56</v>
      </c>
    </row>
    <row r="13" spans="1:17" x14ac:dyDescent="0.25">
      <c r="A13" s="9">
        <v>11.33</v>
      </c>
      <c r="B13" s="9">
        <v>7.17</v>
      </c>
      <c r="C13" s="10">
        <v>13</v>
      </c>
      <c r="D13" s="10">
        <v>5</v>
      </c>
      <c r="E13" s="9">
        <v>7.5</v>
      </c>
      <c r="F13" s="9">
        <v>11.5</v>
      </c>
      <c r="G13" s="9">
        <v>7.33</v>
      </c>
      <c r="H13" s="10">
        <v>11</v>
      </c>
      <c r="I13" s="9">
        <v>11.83</v>
      </c>
      <c r="J13" s="10">
        <v>17</v>
      </c>
      <c r="K13" s="9">
        <v>3.17</v>
      </c>
      <c r="L13" s="1">
        <f t="shared" si="0"/>
        <v>105.83</v>
      </c>
      <c r="O13" s="7">
        <v>12</v>
      </c>
      <c r="Q13" s="6">
        <v>117.83</v>
      </c>
    </row>
    <row r="14" spans="1:17" x14ac:dyDescent="0.25">
      <c r="A14" s="12">
        <v>12</v>
      </c>
      <c r="B14" s="12">
        <v>8</v>
      </c>
      <c r="C14" s="12">
        <v>13</v>
      </c>
      <c r="D14" s="12">
        <v>5</v>
      </c>
      <c r="E14" s="12">
        <v>8</v>
      </c>
      <c r="F14" s="12">
        <v>12</v>
      </c>
      <c r="G14" s="12">
        <v>8</v>
      </c>
      <c r="H14" s="12">
        <v>11</v>
      </c>
      <c r="I14" s="12">
        <v>12</v>
      </c>
      <c r="J14" s="12">
        <v>17</v>
      </c>
      <c r="K14" s="12">
        <v>4</v>
      </c>
      <c r="L14" s="1">
        <f t="shared" si="0"/>
        <v>110</v>
      </c>
      <c r="O14" s="8">
        <v>12</v>
      </c>
      <c r="Q14" s="4" t="s">
        <v>107</v>
      </c>
    </row>
    <row r="15" spans="1:17" x14ac:dyDescent="0.25">
      <c r="A15" s="9">
        <v>11.67</v>
      </c>
      <c r="B15" s="10">
        <v>8</v>
      </c>
      <c r="C15" s="10">
        <v>13</v>
      </c>
      <c r="D15" s="10">
        <v>5</v>
      </c>
      <c r="E15" s="10">
        <v>8</v>
      </c>
      <c r="F15" s="9">
        <v>11.89</v>
      </c>
      <c r="G15" s="10">
        <v>8</v>
      </c>
      <c r="H15" s="9">
        <v>10.6</v>
      </c>
      <c r="I15" s="10">
        <v>10</v>
      </c>
      <c r="J15" s="10">
        <v>17</v>
      </c>
      <c r="K15" s="10">
        <v>4</v>
      </c>
      <c r="L15" s="1">
        <f t="shared" si="0"/>
        <v>107.16</v>
      </c>
      <c r="O15" s="7">
        <v>12</v>
      </c>
      <c r="Q15" s="6">
        <v>119.16</v>
      </c>
    </row>
    <row r="16" spans="1:17" x14ac:dyDescent="0.25">
      <c r="A16" s="11">
        <v>11.67</v>
      </c>
      <c r="B16" s="12">
        <v>8</v>
      </c>
      <c r="C16" s="12">
        <v>13</v>
      </c>
      <c r="D16" s="12">
        <v>5</v>
      </c>
      <c r="E16" s="11">
        <v>7.75</v>
      </c>
      <c r="F16" s="12">
        <v>12</v>
      </c>
      <c r="G16" s="12">
        <v>8</v>
      </c>
      <c r="H16" s="12">
        <v>11</v>
      </c>
      <c r="I16" s="11">
        <v>11.67</v>
      </c>
      <c r="J16" s="11">
        <v>16.8</v>
      </c>
      <c r="K16" s="12">
        <v>4</v>
      </c>
      <c r="L16" s="1">
        <f t="shared" si="0"/>
        <v>108.89</v>
      </c>
      <c r="O16" s="8">
        <v>12</v>
      </c>
      <c r="Q16" s="4">
        <v>120.88</v>
      </c>
    </row>
    <row r="17" spans="1:17" x14ac:dyDescent="0.25">
      <c r="A17" s="10">
        <v>12</v>
      </c>
      <c r="B17" s="9">
        <v>7.83</v>
      </c>
      <c r="C17" s="10">
        <v>13</v>
      </c>
      <c r="D17" s="10">
        <v>5</v>
      </c>
      <c r="E17" s="10">
        <v>8</v>
      </c>
      <c r="F17" s="10">
        <v>12</v>
      </c>
      <c r="G17" s="10">
        <v>8</v>
      </c>
      <c r="H17" s="10">
        <v>11</v>
      </c>
      <c r="I17" s="10">
        <v>12</v>
      </c>
      <c r="J17" s="10">
        <v>17</v>
      </c>
      <c r="K17" s="10">
        <v>4</v>
      </c>
      <c r="L17" s="1">
        <f t="shared" si="0"/>
        <v>109.83</v>
      </c>
      <c r="O17" s="7">
        <v>12</v>
      </c>
      <c r="Q17" s="6">
        <v>121.83</v>
      </c>
    </row>
    <row r="18" spans="1:17" x14ac:dyDescent="0.25">
      <c r="A18" s="11">
        <v>11.83</v>
      </c>
      <c r="B18" s="12">
        <v>8</v>
      </c>
      <c r="C18" s="12">
        <v>13</v>
      </c>
      <c r="D18" s="12">
        <v>5</v>
      </c>
      <c r="E18" s="11">
        <v>7.75</v>
      </c>
      <c r="F18" s="12">
        <v>12</v>
      </c>
      <c r="G18" s="11">
        <v>7.96</v>
      </c>
      <c r="H18" s="12">
        <v>11</v>
      </c>
      <c r="I18" s="12">
        <v>12</v>
      </c>
      <c r="J18" s="11">
        <v>16.8</v>
      </c>
      <c r="K18" s="12">
        <v>4</v>
      </c>
      <c r="L18" s="1">
        <f t="shared" si="0"/>
        <v>109.33999999999999</v>
      </c>
      <c r="O18" s="8">
        <v>12</v>
      </c>
      <c r="Q18" s="4">
        <v>121.34</v>
      </c>
    </row>
    <row r="19" spans="1:17" x14ac:dyDescent="0.25">
      <c r="A19" s="9">
        <v>10.17</v>
      </c>
      <c r="B19" s="10">
        <v>7</v>
      </c>
      <c r="C19" s="9">
        <v>7.5</v>
      </c>
      <c r="D19" s="10">
        <v>4</v>
      </c>
      <c r="E19" s="9">
        <v>2.5</v>
      </c>
      <c r="F19" s="9">
        <v>8.33</v>
      </c>
      <c r="G19" s="9">
        <v>0.01</v>
      </c>
      <c r="H19" s="9">
        <v>5.8</v>
      </c>
      <c r="I19" s="9">
        <v>9.33</v>
      </c>
      <c r="J19" s="9">
        <v>11.5</v>
      </c>
      <c r="K19" s="10">
        <v>4</v>
      </c>
      <c r="L19" s="1">
        <f t="shared" si="0"/>
        <v>70.139999999999986</v>
      </c>
      <c r="O19" s="7">
        <v>0</v>
      </c>
      <c r="Q19" s="6">
        <v>70.14</v>
      </c>
    </row>
    <row r="20" spans="1:17" x14ac:dyDescent="0.25">
      <c r="A20" s="12">
        <v>0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">
        <f t="shared" si="0"/>
        <v>0</v>
      </c>
      <c r="O20" s="8">
        <v>0</v>
      </c>
      <c r="Q20" s="4" t="s">
        <v>106</v>
      </c>
    </row>
    <row r="21" spans="1:17" x14ac:dyDescent="0.25">
      <c r="A21" s="9">
        <v>10.83</v>
      </c>
      <c r="B21" s="10">
        <v>6</v>
      </c>
      <c r="C21" s="10">
        <v>13</v>
      </c>
      <c r="D21" s="10">
        <v>5</v>
      </c>
      <c r="E21" s="10">
        <v>4</v>
      </c>
      <c r="F21" s="9">
        <v>11.11</v>
      </c>
      <c r="G21" s="9">
        <v>5.67</v>
      </c>
      <c r="H21" s="9">
        <v>10.6</v>
      </c>
      <c r="I21" s="10">
        <v>12</v>
      </c>
      <c r="J21" s="10">
        <v>16</v>
      </c>
      <c r="K21" s="9">
        <v>3.5</v>
      </c>
      <c r="L21" s="1">
        <f t="shared" si="0"/>
        <v>97.71</v>
      </c>
      <c r="O21" s="7">
        <v>12</v>
      </c>
      <c r="Q21" s="6">
        <v>109.72</v>
      </c>
    </row>
    <row r="22" spans="1:17" x14ac:dyDescent="0.25">
      <c r="A22" s="12">
        <v>12</v>
      </c>
      <c r="B22" s="12">
        <v>8</v>
      </c>
      <c r="C22" s="12">
        <v>13</v>
      </c>
      <c r="D22" s="12">
        <v>5</v>
      </c>
      <c r="E22" s="11">
        <v>7.5</v>
      </c>
      <c r="F22" s="12">
        <v>12</v>
      </c>
      <c r="G22" s="12">
        <v>8</v>
      </c>
      <c r="H22" s="11">
        <v>10.199999999999999</v>
      </c>
      <c r="I22" s="12">
        <v>10</v>
      </c>
      <c r="J22" s="12">
        <v>17</v>
      </c>
      <c r="K22" s="12">
        <v>4</v>
      </c>
      <c r="L22" s="1">
        <f t="shared" si="0"/>
        <v>106.7</v>
      </c>
      <c r="O22" s="8">
        <v>12</v>
      </c>
      <c r="Q22" s="4">
        <v>118.7</v>
      </c>
    </row>
    <row r="23" spans="1:17" x14ac:dyDescent="0.25">
      <c r="A23" s="9">
        <v>11.46</v>
      </c>
      <c r="B23" s="10">
        <v>1</v>
      </c>
      <c r="C23" s="9">
        <v>0.5</v>
      </c>
      <c r="D23" s="9">
        <v>1.55</v>
      </c>
      <c r="E23" s="9">
        <v>3.1</v>
      </c>
      <c r="F23" s="9">
        <v>11.33</v>
      </c>
      <c r="G23" s="9">
        <v>4.08</v>
      </c>
      <c r="H23" s="9">
        <v>6.63</v>
      </c>
      <c r="I23" s="9">
        <v>8.5500000000000007</v>
      </c>
      <c r="J23" s="10">
        <v>13</v>
      </c>
      <c r="K23" s="9">
        <v>3.83</v>
      </c>
      <c r="L23" s="1">
        <f t="shared" si="0"/>
        <v>65.03</v>
      </c>
      <c r="O23" s="5">
        <v>11.67</v>
      </c>
      <c r="Q23" s="6">
        <v>76.709999999999994</v>
      </c>
    </row>
    <row r="24" spans="1:17" x14ac:dyDescent="0.25">
      <c r="A24" s="12">
        <v>12</v>
      </c>
      <c r="B24" s="12">
        <v>8</v>
      </c>
      <c r="C24" s="12">
        <v>13</v>
      </c>
      <c r="D24" s="12">
        <v>5</v>
      </c>
      <c r="E24" s="11">
        <v>7.5</v>
      </c>
      <c r="F24" s="11">
        <v>11.33</v>
      </c>
      <c r="G24" s="12">
        <v>8</v>
      </c>
      <c r="H24" s="12">
        <v>11</v>
      </c>
      <c r="I24" s="11">
        <v>9.09</v>
      </c>
      <c r="J24" s="12">
        <v>17</v>
      </c>
      <c r="K24" s="11">
        <v>3.67</v>
      </c>
      <c r="L24" s="1">
        <f t="shared" si="0"/>
        <v>105.59</v>
      </c>
      <c r="O24" s="8">
        <v>12</v>
      </c>
      <c r="Q24" s="4">
        <v>117.59</v>
      </c>
    </row>
    <row r="25" spans="1:17" x14ac:dyDescent="0.25">
      <c r="A25" s="9">
        <v>10.5</v>
      </c>
      <c r="B25" s="9">
        <v>5.33</v>
      </c>
      <c r="C25" s="10">
        <v>13</v>
      </c>
      <c r="D25" s="10">
        <v>5</v>
      </c>
      <c r="E25" s="9">
        <v>5.25</v>
      </c>
      <c r="F25" s="10">
        <v>12</v>
      </c>
      <c r="G25" s="9">
        <v>7.67</v>
      </c>
      <c r="H25" s="9">
        <v>9.8000000000000007</v>
      </c>
      <c r="I25" s="10">
        <v>10</v>
      </c>
      <c r="J25" s="9">
        <v>16.600000000000001</v>
      </c>
      <c r="K25" s="9">
        <v>3.5</v>
      </c>
      <c r="L25" s="1">
        <f t="shared" si="0"/>
        <v>98.65</v>
      </c>
      <c r="O25" s="7">
        <v>12</v>
      </c>
      <c r="Q25" s="6">
        <v>110.65</v>
      </c>
    </row>
    <row r="26" spans="1:17" x14ac:dyDescent="0.25">
      <c r="A26" s="11">
        <v>11.67</v>
      </c>
      <c r="B26" s="12">
        <v>8</v>
      </c>
      <c r="C26" s="12">
        <v>13</v>
      </c>
      <c r="D26" s="12">
        <v>5</v>
      </c>
      <c r="E26" s="12">
        <v>8</v>
      </c>
      <c r="F26" s="12">
        <v>12</v>
      </c>
      <c r="G26" s="12">
        <v>8</v>
      </c>
      <c r="H26" s="11">
        <v>10.67</v>
      </c>
      <c r="I26" s="11">
        <v>11.67</v>
      </c>
      <c r="J26" s="11">
        <v>16.8</v>
      </c>
      <c r="K26" s="12">
        <v>4</v>
      </c>
      <c r="L26" s="1">
        <f t="shared" si="0"/>
        <v>108.81</v>
      </c>
      <c r="O26" s="8">
        <v>0</v>
      </c>
      <c r="Q26" s="4">
        <v>108.8</v>
      </c>
    </row>
    <row r="27" spans="1:17" x14ac:dyDescent="0.25">
      <c r="A27" s="9">
        <v>11.33</v>
      </c>
      <c r="B27" s="9">
        <v>7.83</v>
      </c>
      <c r="C27" s="10">
        <v>13</v>
      </c>
      <c r="D27" s="10">
        <v>5</v>
      </c>
      <c r="E27" s="9">
        <v>7.75</v>
      </c>
      <c r="F27" s="10">
        <v>12</v>
      </c>
      <c r="G27" s="10">
        <v>8</v>
      </c>
      <c r="H27" s="10">
        <v>11</v>
      </c>
      <c r="I27" s="10">
        <v>12</v>
      </c>
      <c r="J27" s="10">
        <v>17</v>
      </c>
      <c r="K27" s="10">
        <v>4</v>
      </c>
      <c r="L27" s="1">
        <f t="shared" si="0"/>
        <v>108.91</v>
      </c>
      <c r="O27" s="7">
        <v>12</v>
      </c>
      <c r="Q27" s="6">
        <v>120.92</v>
      </c>
    </row>
    <row r="28" spans="1:17" x14ac:dyDescent="0.25">
      <c r="A28" s="12">
        <v>12</v>
      </c>
      <c r="B28" s="11">
        <v>7.83</v>
      </c>
      <c r="C28" s="12">
        <v>13</v>
      </c>
      <c r="D28" s="12">
        <v>5</v>
      </c>
      <c r="E28" s="12">
        <v>8</v>
      </c>
      <c r="F28" s="12">
        <v>12</v>
      </c>
      <c r="G28" s="12">
        <v>8</v>
      </c>
      <c r="H28" s="12">
        <v>11</v>
      </c>
      <c r="I28" s="12">
        <v>12</v>
      </c>
      <c r="J28" s="12">
        <v>17</v>
      </c>
      <c r="K28" s="12">
        <v>4</v>
      </c>
      <c r="L28" s="1">
        <f t="shared" si="0"/>
        <v>109.83</v>
      </c>
      <c r="O28" s="8">
        <v>12</v>
      </c>
      <c r="Q28" s="4">
        <v>121.83</v>
      </c>
    </row>
    <row r="29" spans="1:17" x14ac:dyDescent="0.25">
      <c r="A29" s="9">
        <v>11.83</v>
      </c>
      <c r="B29" s="9">
        <v>7.67</v>
      </c>
      <c r="C29" s="10">
        <v>13</v>
      </c>
      <c r="D29" s="10">
        <v>5</v>
      </c>
      <c r="E29" s="9">
        <v>5.5</v>
      </c>
      <c r="F29" s="9">
        <v>11.5</v>
      </c>
      <c r="G29" s="10">
        <v>8</v>
      </c>
      <c r="H29" s="10">
        <v>11</v>
      </c>
      <c r="I29" s="10">
        <v>0</v>
      </c>
      <c r="J29" s="9">
        <v>16.8</v>
      </c>
      <c r="K29" s="10">
        <v>0</v>
      </c>
      <c r="L29" s="1">
        <f t="shared" si="0"/>
        <v>90.3</v>
      </c>
      <c r="O29" s="7">
        <v>12</v>
      </c>
      <c r="Q29" s="6">
        <v>102.3</v>
      </c>
    </row>
    <row r="30" spans="1:17" x14ac:dyDescent="0.25">
      <c r="A30" s="11">
        <v>10.67</v>
      </c>
      <c r="B30" s="11">
        <v>5.67</v>
      </c>
      <c r="C30" s="12">
        <v>13</v>
      </c>
      <c r="D30" s="12">
        <v>3</v>
      </c>
      <c r="E30" s="11">
        <v>3.25</v>
      </c>
      <c r="F30" s="11">
        <v>11.89</v>
      </c>
      <c r="G30" s="12">
        <v>2</v>
      </c>
      <c r="H30" s="12">
        <v>0</v>
      </c>
      <c r="I30" s="12">
        <v>10</v>
      </c>
      <c r="J30" s="11">
        <v>16.399999999999999</v>
      </c>
      <c r="K30" s="12">
        <v>4</v>
      </c>
      <c r="L30" s="1">
        <f t="shared" si="0"/>
        <v>79.88</v>
      </c>
      <c r="O30" s="8">
        <v>0</v>
      </c>
      <c r="Q30" s="4">
        <v>79.87</v>
      </c>
    </row>
    <row r="31" spans="1:17" x14ac:dyDescent="0.25">
      <c r="A31" s="9">
        <v>11.17</v>
      </c>
      <c r="B31" s="10">
        <v>7</v>
      </c>
      <c r="C31" s="10">
        <v>13</v>
      </c>
      <c r="D31" s="9">
        <v>4.5</v>
      </c>
      <c r="E31" s="9">
        <v>7.5</v>
      </c>
      <c r="F31" s="9">
        <v>11.11</v>
      </c>
      <c r="G31" s="9">
        <v>5.58</v>
      </c>
      <c r="H31" s="9">
        <v>7.63</v>
      </c>
      <c r="I31" s="10">
        <v>12</v>
      </c>
      <c r="J31" s="10">
        <v>0</v>
      </c>
      <c r="K31" s="10">
        <v>0</v>
      </c>
      <c r="L31" s="1">
        <f t="shared" si="0"/>
        <v>79.489999999999995</v>
      </c>
      <c r="O31" s="7">
        <v>12</v>
      </c>
      <c r="Q31" s="6">
        <v>91.49</v>
      </c>
    </row>
    <row r="32" spans="1:17" x14ac:dyDescent="0.25">
      <c r="A32" s="11">
        <v>11.5</v>
      </c>
      <c r="B32" s="11">
        <v>6.67</v>
      </c>
      <c r="C32" s="12">
        <v>13</v>
      </c>
      <c r="D32" s="12">
        <v>5</v>
      </c>
      <c r="E32" s="11">
        <v>7.5</v>
      </c>
      <c r="F32" s="11">
        <v>11.33</v>
      </c>
      <c r="G32" s="11">
        <v>2.08</v>
      </c>
      <c r="H32" s="12">
        <v>0</v>
      </c>
      <c r="I32" s="12">
        <v>6</v>
      </c>
      <c r="J32" s="11">
        <v>1.86</v>
      </c>
      <c r="K32" s="12">
        <v>0</v>
      </c>
      <c r="L32" s="1">
        <f t="shared" si="0"/>
        <v>64.94</v>
      </c>
      <c r="O32" s="8">
        <v>12</v>
      </c>
      <c r="Q32" s="4">
        <v>76.94</v>
      </c>
    </row>
    <row r="33" spans="1:17" x14ac:dyDescent="0.25">
      <c r="A33" s="9">
        <v>11.5</v>
      </c>
      <c r="B33" s="9">
        <v>7.83</v>
      </c>
      <c r="C33" s="10">
        <v>13</v>
      </c>
      <c r="D33" s="10">
        <v>5</v>
      </c>
      <c r="E33" s="9">
        <v>7.75</v>
      </c>
      <c r="F33" s="9">
        <v>11.5</v>
      </c>
      <c r="G33" s="10">
        <v>8</v>
      </c>
      <c r="H33" s="9">
        <v>9.42</v>
      </c>
      <c r="I33" s="9">
        <v>11.83</v>
      </c>
      <c r="J33" s="10">
        <v>17</v>
      </c>
      <c r="K33" s="10">
        <v>4</v>
      </c>
      <c r="L33" s="1">
        <f t="shared" si="0"/>
        <v>106.83</v>
      </c>
      <c r="O33" s="7">
        <v>12</v>
      </c>
      <c r="Q33" s="6">
        <v>118.84</v>
      </c>
    </row>
    <row r="34" spans="1:17" x14ac:dyDescent="0.25">
      <c r="A34" s="12">
        <v>12</v>
      </c>
      <c r="B34" s="11">
        <v>6.83</v>
      </c>
      <c r="C34" s="12">
        <v>13</v>
      </c>
      <c r="D34" s="12">
        <v>5</v>
      </c>
      <c r="E34" s="12">
        <v>8</v>
      </c>
      <c r="F34" s="12">
        <v>12</v>
      </c>
      <c r="G34" s="12">
        <v>8</v>
      </c>
      <c r="H34" s="12">
        <v>11</v>
      </c>
      <c r="I34" s="12">
        <v>12</v>
      </c>
      <c r="J34" s="12">
        <v>17</v>
      </c>
      <c r="K34" s="12">
        <v>4</v>
      </c>
      <c r="L34" s="1">
        <f t="shared" si="0"/>
        <v>108.83</v>
      </c>
      <c r="O34" s="8">
        <v>12</v>
      </c>
      <c r="Q34" s="4">
        <v>120.83</v>
      </c>
    </row>
    <row r="35" spans="1:17" x14ac:dyDescent="0.25">
      <c r="A35" s="9">
        <v>10.33</v>
      </c>
      <c r="B35" s="9">
        <v>7.67</v>
      </c>
      <c r="C35" s="10">
        <v>13</v>
      </c>
      <c r="D35" s="10">
        <v>5</v>
      </c>
      <c r="E35" s="9">
        <v>7.5</v>
      </c>
      <c r="F35" s="9">
        <v>11.22</v>
      </c>
      <c r="G35" s="9">
        <v>6.67</v>
      </c>
      <c r="H35" s="9">
        <v>10.89</v>
      </c>
      <c r="I35" s="10">
        <v>12</v>
      </c>
      <c r="J35" s="9">
        <v>16.600000000000001</v>
      </c>
      <c r="K35" s="10">
        <v>4</v>
      </c>
      <c r="L35" s="1">
        <f t="shared" si="0"/>
        <v>104.88</v>
      </c>
      <c r="O35" s="7">
        <v>12</v>
      </c>
      <c r="Q35" s="6">
        <v>116.88</v>
      </c>
    </row>
    <row r="36" spans="1:17" x14ac:dyDescent="0.25">
      <c r="A36" s="11">
        <v>10.5</v>
      </c>
      <c r="B36" s="12">
        <v>6</v>
      </c>
      <c r="C36" s="12">
        <v>13</v>
      </c>
      <c r="D36" s="12">
        <v>4</v>
      </c>
      <c r="E36" s="11">
        <v>2.5</v>
      </c>
      <c r="F36" s="11">
        <v>11.5</v>
      </c>
      <c r="G36" s="11">
        <v>6.54</v>
      </c>
      <c r="H36" s="11">
        <v>4.5</v>
      </c>
      <c r="I36" s="12">
        <v>0</v>
      </c>
      <c r="J36" s="11">
        <v>11.67</v>
      </c>
      <c r="K36" s="11">
        <v>3.14</v>
      </c>
      <c r="L36" s="1">
        <f t="shared" si="0"/>
        <v>73.349999999999994</v>
      </c>
      <c r="O36" s="8">
        <v>4</v>
      </c>
      <c r="Q36" s="4">
        <v>77.349999999999994</v>
      </c>
    </row>
    <row r="37" spans="1:17" x14ac:dyDescent="0.25">
      <c r="A37" s="10">
        <v>12</v>
      </c>
      <c r="B37" s="10">
        <v>8</v>
      </c>
      <c r="C37" s="10">
        <v>13</v>
      </c>
      <c r="D37" s="9">
        <v>4.5</v>
      </c>
      <c r="E37" s="9">
        <v>7.5</v>
      </c>
      <c r="F37" s="9">
        <v>11.89</v>
      </c>
      <c r="G37" s="10">
        <v>8</v>
      </c>
      <c r="H37" s="10">
        <v>11</v>
      </c>
      <c r="I37" s="10">
        <v>12</v>
      </c>
      <c r="J37" s="10">
        <v>17</v>
      </c>
      <c r="K37" s="10">
        <v>4</v>
      </c>
      <c r="L37" s="1">
        <f t="shared" si="0"/>
        <v>108.89</v>
      </c>
      <c r="O37" s="7">
        <v>0</v>
      </c>
      <c r="Q37" s="6">
        <v>108.89</v>
      </c>
    </row>
    <row r="38" spans="1:17" x14ac:dyDescent="0.25">
      <c r="A38" s="12">
        <v>12</v>
      </c>
      <c r="B38" s="11">
        <v>6.83</v>
      </c>
      <c r="C38" s="12">
        <v>13</v>
      </c>
      <c r="D38" s="12">
        <v>5</v>
      </c>
      <c r="E38" s="11">
        <v>7.5</v>
      </c>
      <c r="F38" s="11">
        <v>10.67</v>
      </c>
      <c r="G38" s="12">
        <v>7</v>
      </c>
      <c r="H38" s="12">
        <v>11</v>
      </c>
      <c r="I38" s="12">
        <v>12</v>
      </c>
      <c r="J38" s="12">
        <v>17</v>
      </c>
      <c r="K38" s="12">
        <v>4</v>
      </c>
      <c r="L38" s="1">
        <f t="shared" ref="L38:L69" si="1">SUM(A38:K38)</f>
        <v>106</v>
      </c>
      <c r="O38" s="8">
        <v>12</v>
      </c>
      <c r="Q38" s="4" t="s">
        <v>109</v>
      </c>
    </row>
    <row r="39" spans="1:17" x14ac:dyDescent="0.25">
      <c r="A39" s="10">
        <v>12</v>
      </c>
      <c r="B39" s="9">
        <v>7.5</v>
      </c>
      <c r="C39" s="10">
        <v>13</v>
      </c>
      <c r="D39" s="10">
        <v>5</v>
      </c>
      <c r="E39" s="10">
        <v>8</v>
      </c>
      <c r="F39" s="9">
        <v>11.67</v>
      </c>
      <c r="G39" s="9">
        <v>4.67</v>
      </c>
      <c r="H39" s="9">
        <v>8.66</v>
      </c>
      <c r="I39" s="10">
        <v>12</v>
      </c>
      <c r="J39" s="10">
        <v>15</v>
      </c>
      <c r="K39" s="10">
        <v>4</v>
      </c>
      <c r="L39" s="1">
        <f t="shared" si="1"/>
        <v>101.5</v>
      </c>
      <c r="O39" s="7">
        <v>12</v>
      </c>
      <c r="Q39" s="6">
        <v>113.49</v>
      </c>
    </row>
    <row r="40" spans="1:17" x14ac:dyDescent="0.25">
      <c r="A40" s="11">
        <v>11.83</v>
      </c>
      <c r="B40" s="12">
        <v>8</v>
      </c>
      <c r="C40" s="12">
        <v>13</v>
      </c>
      <c r="D40" s="12">
        <v>5</v>
      </c>
      <c r="E40" s="11">
        <v>7.25</v>
      </c>
      <c r="F40" s="11">
        <v>11.78</v>
      </c>
      <c r="G40" s="12">
        <v>8</v>
      </c>
      <c r="H40" s="12">
        <v>11</v>
      </c>
      <c r="I40" s="11">
        <v>11.83</v>
      </c>
      <c r="J40" s="12">
        <v>17</v>
      </c>
      <c r="K40" s="12">
        <v>4</v>
      </c>
      <c r="L40" s="1">
        <f t="shared" si="1"/>
        <v>108.69</v>
      </c>
      <c r="O40" s="8">
        <v>0</v>
      </c>
      <c r="Q40" s="4">
        <v>108.69</v>
      </c>
    </row>
    <row r="41" spans="1:17" x14ac:dyDescent="0.25">
      <c r="A41" s="9">
        <v>11.5</v>
      </c>
      <c r="B41" s="10">
        <v>8</v>
      </c>
      <c r="C41" s="10">
        <v>13</v>
      </c>
      <c r="D41" s="10">
        <v>5</v>
      </c>
      <c r="E41" s="10">
        <v>8</v>
      </c>
      <c r="F41" s="9">
        <v>11.33</v>
      </c>
      <c r="G41" s="9">
        <v>7.88</v>
      </c>
      <c r="H41" s="10">
        <v>11</v>
      </c>
      <c r="I41" s="9">
        <v>11.83</v>
      </c>
      <c r="J41" s="10">
        <v>17</v>
      </c>
      <c r="K41" s="9">
        <v>3.83</v>
      </c>
      <c r="L41" s="1">
        <f t="shared" si="1"/>
        <v>108.36999999999999</v>
      </c>
      <c r="O41" s="7">
        <v>12</v>
      </c>
      <c r="Q41" s="6">
        <v>120.38</v>
      </c>
    </row>
    <row r="42" spans="1:17" x14ac:dyDescent="0.25">
      <c r="A42" s="11">
        <v>11.5</v>
      </c>
      <c r="B42" s="12">
        <v>7</v>
      </c>
      <c r="C42" s="12">
        <v>13</v>
      </c>
      <c r="D42" s="12">
        <v>5</v>
      </c>
      <c r="E42" s="11">
        <v>7.75</v>
      </c>
      <c r="F42" s="12">
        <v>12</v>
      </c>
      <c r="G42" s="12">
        <v>8</v>
      </c>
      <c r="H42" s="12">
        <v>11</v>
      </c>
      <c r="I42" s="11">
        <v>11.67</v>
      </c>
      <c r="J42" s="12">
        <v>17</v>
      </c>
      <c r="K42" s="12">
        <v>4</v>
      </c>
      <c r="L42" s="1">
        <f t="shared" si="1"/>
        <v>107.92</v>
      </c>
      <c r="O42" s="8">
        <v>12</v>
      </c>
      <c r="Q42" s="4">
        <v>119.92</v>
      </c>
    </row>
    <row r="43" spans="1:17" x14ac:dyDescent="0.25">
      <c r="A43" s="9">
        <v>11.83</v>
      </c>
      <c r="B43" s="9">
        <v>5.5</v>
      </c>
      <c r="C43" s="10">
        <v>13</v>
      </c>
      <c r="D43" s="10">
        <v>5</v>
      </c>
      <c r="E43" s="10">
        <v>8</v>
      </c>
      <c r="F43" s="9">
        <v>11.33</v>
      </c>
      <c r="G43" s="9">
        <v>5.67</v>
      </c>
      <c r="H43" s="9">
        <v>10.09</v>
      </c>
      <c r="I43" s="9">
        <v>11.5</v>
      </c>
      <c r="J43" s="9">
        <v>16.8</v>
      </c>
      <c r="K43" s="10">
        <v>4</v>
      </c>
      <c r="L43" s="1">
        <f t="shared" si="1"/>
        <v>102.72</v>
      </c>
      <c r="O43" s="7">
        <v>0</v>
      </c>
      <c r="Q43" s="6">
        <v>102.72</v>
      </c>
    </row>
    <row r="44" spans="1:17" x14ac:dyDescent="0.25">
      <c r="A44" s="12">
        <v>12</v>
      </c>
      <c r="B44" s="11">
        <v>7.83</v>
      </c>
      <c r="C44" s="12">
        <v>13</v>
      </c>
      <c r="D44" s="12">
        <v>5</v>
      </c>
      <c r="E44" s="12">
        <v>8</v>
      </c>
      <c r="F44" s="11">
        <v>11.22</v>
      </c>
      <c r="G44" s="11">
        <v>7.88</v>
      </c>
      <c r="H44" s="11">
        <v>10.89</v>
      </c>
      <c r="I44" s="11">
        <v>11.67</v>
      </c>
      <c r="J44" s="11">
        <v>16.8</v>
      </c>
      <c r="K44" s="12">
        <v>4</v>
      </c>
      <c r="L44" s="1">
        <f t="shared" si="1"/>
        <v>108.28999999999999</v>
      </c>
      <c r="O44" s="8">
        <v>12</v>
      </c>
      <c r="Q44" s="4">
        <v>120.29</v>
      </c>
    </row>
    <row r="45" spans="1:17" x14ac:dyDescent="0.25">
      <c r="A45" s="9">
        <v>11.5</v>
      </c>
      <c r="B45" s="9">
        <v>1.67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">
        <f t="shared" si="1"/>
        <v>13.17</v>
      </c>
      <c r="O45" s="7">
        <v>5</v>
      </c>
      <c r="Q45" s="6">
        <v>18.170000000000002</v>
      </c>
    </row>
    <row r="46" spans="1:17" x14ac:dyDescent="0.25">
      <c r="A46" s="11">
        <v>11.5</v>
      </c>
      <c r="B46" s="11">
        <v>7.33</v>
      </c>
      <c r="C46" s="12">
        <v>13</v>
      </c>
      <c r="D46" s="12">
        <v>5</v>
      </c>
      <c r="E46" s="11">
        <v>7.5</v>
      </c>
      <c r="F46" s="11">
        <v>10.91</v>
      </c>
      <c r="G46" s="12">
        <v>8</v>
      </c>
      <c r="H46" s="11">
        <v>10.67</v>
      </c>
      <c r="I46" s="11">
        <v>11.67</v>
      </c>
      <c r="J46" s="12">
        <v>17</v>
      </c>
      <c r="K46" s="12">
        <v>4</v>
      </c>
      <c r="L46" s="1">
        <f t="shared" si="1"/>
        <v>106.58</v>
      </c>
      <c r="O46" s="3">
        <v>0.5</v>
      </c>
      <c r="Q46" s="4">
        <v>107.07</v>
      </c>
    </row>
    <row r="47" spans="1:17" x14ac:dyDescent="0.25">
      <c r="A47" s="9">
        <v>11.5</v>
      </c>
      <c r="B47" s="9">
        <v>6.33</v>
      </c>
      <c r="C47" s="10">
        <v>13</v>
      </c>
      <c r="D47" s="10">
        <v>5</v>
      </c>
      <c r="E47" s="10">
        <v>8</v>
      </c>
      <c r="F47" s="9">
        <v>11.78</v>
      </c>
      <c r="G47" s="10">
        <v>8</v>
      </c>
      <c r="H47" s="10">
        <v>11</v>
      </c>
      <c r="I47" s="9">
        <v>11.83</v>
      </c>
      <c r="J47" s="9">
        <v>16.8</v>
      </c>
      <c r="K47" s="10">
        <v>4</v>
      </c>
      <c r="L47" s="1">
        <f t="shared" si="1"/>
        <v>107.24</v>
      </c>
      <c r="O47" s="7">
        <v>12</v>
      </c>
      <c r="Q47" s="6">
        <v>119.24</v>
      </c>
    </row>
    <row r="48" spans="1:17" x14ac:dyDescent="0.25">
      <c r="A48" s="12">
        <v>12</v>
      </c>
      <c r="B48" s="11">
        <v>7.67</v>
      </c>
      <c r="C48" s="12">
        <v>13</v>
      </c>
      <c r="D48" s="12">
        <v>5</v>
      </c>
      <c r="E48" s="12">
        <v>8</v>
      </c>
      <c r="F48" s="12">
        <v>12</v>
      </c>
      <c r="G48" s="12">
        <v>8</v>
      </c>
      <c r="H48" s="12">
        <v>11</v>
      </c>
      <c r="I48" s="11">
        <v>9.67</v>
      </c>
      <c r="J48" s="12">
        <v>17</v>
      </c>
      <c r="K48" s="11">
        <v>3.83</v>
      </c>
      <c r="L48" s="1">
        <f t="shared" si="1"/>
        <v>107.17</v>
      </c>
      <c r="O48" s="8">
        <v>12</v>
      </c>
      <c r="Q48" s="4">
        <v>119.17</v>
      </c>
    </row>
    <row r="49" spans="1:17" x14ac:dyDescent="0.25">
      <c r="A49" s="9">
        <v>11.33</v>
      </c>
      <c r="B49" s="9">
        <v>7.67</v>
      </c>
      <c r="C49" s="10">
        <v>6</v>
      </c>
      <c r="D49" s="10">
        <v>5</v>
      </c>
      <c r="E49" s="10">
        <v>0</v>
      </c>
      <c r="F49" s="10">
        <v>0</v>
      </c>
      <c r="G49" s="10">
        <v>0</v>
      </c>
      <c r="H49" s="9">
        <v>5.55</v>
      </c>
      <c r="I49" s="10">
        <v>0</v>
      </c>
      <c r="J49" s="10">
        <v>0</v>
      </c>
      <c r="K49" s="10">
        <v>0</v>
      </c>
      <c r="L49" s="1">
        <f t="shared" si="1"/>
        <v>35.549999999999997</v>
      </c>
      <c r="O49" s="7">
        <v>0</v>
      </c>
      <c r="Q49" s="6">
        <v>35.549999999999997</v>
      </c>
    </row>
    <row r="50" spans="1:17" x14ac:dyDescent="0.25">
      <c r="A50" s="12">
        <v>12</v>
      </c>
      <c r="B50" s="11">
        <v>3.67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">
        <f t="shared" si="1"/>
        <v>15.67</v>
      </c>
      <c r="O50" s="8">
        <v>12</v>
      </c>
      <c r="Q50" s="4">
        <v>27.67</v>
      </c>
    </row>
    <row r="51" spans="1:17" x14ac:dyDescent="0.25">
      <c r="A51" s="10">
        <v>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">
        <f t="shared" si="1"/>
        <v>0</v>
      </c>
      <c r="O51" s="7">
        <v>0</v>
      </c>
      <c r="Q51" s="6" t="s">
        <v>106</v>
      </c>
    </row>
    <row r="52" spans="1:17" x14ac:dyDescent="0.25">
      <c r="A52" s="11">
        <v>11.5</v>
      </c>
      <c r="B52" s="11">
        <v>7.67</v>
      </c>
      <c r="C52" s="12">
        <v>13</v>
      </c>
      <c r="D52" s="12">
        <v>5</v>
      </c>
      <c r="E52" s="11">
        <v>7.75</v>
      </c>
      <c r="F52" s="12">
        <v>12</v>
      </c>
      <c r="G52" s="11">
        <v>7.67</v>
      </c>
      <c r="H52" s="11">
        <v>6.69</v>
      </c>
      <c r="I52" s="11">
        <v>6.31</v>
      </c>
      <c r="J52" s="12">
        <v>17</v>
      </c>
      <c r="K52" s="11">
        <v>3.67</v>
      </c>
      <c r="L52" s="1">
        <f t="shared" si="1"/>
        <v>98.26</v>
      </c>
      <c r="O52" s="8">
        <v>12</v>
      </c>
      <c r="Q52" s="4">
        <v>110.25</v>
      </c>
    </row>
    <row r="53" spans="1:17" x14ac:dyDescent="0.25">
      <c r="A53" s="10">
        <v>0</v>
      </c>
      <c r="B53" s="10">
        <v>0</v>
      </c>
      <c r="C53" s="10">
        <v>0</v>
      </c>
      <c r="D53" s="10">
        <v>0</v>
      </c>
      <c r="E53" s="10">
        <v>0</v>
      </c>
      <c r="F53" s="10">
        <v>2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">
        <f t="shared" si="1"/>
        <v>2</v>
      </c>
      <c r="O53" s="7">
        <v>0</v>
      </c>
      <c r="Q53" s="6" t="s">
        <v>108</v>
      </c>
    </row>
    <row r="54" spans="1:17" x14ac:dyDescent="0.25">
      <c r="A54" s="11">
        <v>11.5</v>
      </c>
      <c r="B54" s="11">
        <v>6.5</v>
      </c>
      <c r="C54" s="12">
        <v>13</v>
      </c>
      <c r="D54" s="11">
        <v>4.5</v>
      </c>
      <c r="E54" s="11">
        <v>5.75</v>
      </c>
      <c r="F54" s="11">
        <v>11.5</v>
      </c>
      <c r="G54" s="11">
        <v>6.67</v>
      </c>
      <c r="H54" s="11">
        <v>5.4</v>
      </c>
      <c r="I54" s="11">
        <v>6.5</v>
      </c>
      <c r="J54" s="11">
        <v>15.4</v>
      </c>
      <c r="K54" s="11">
        <v>3.83</v>
      </c>
      <c r="L54" s="1">
        <f t="shared" si="1"/>
        <v>90.550000000000011</v>
      </c>
      <c r="O54" s="8">
        <v>0</v>
      </c>
      <c r="Q54" s="4">
        <v>90.55</v>
      </c>
    </row>
    <row r="55" spans="1:17" x14ac:dyDescent="0.25">
      <c r="A55" s="9">
        <v>11.33</v>
      </c>
      <c r="B55" s="9">
        <v>4.83</v>
      </c>
      <c r="C55" s="10">
        <v>13</v>
      </c>
      <c r="D55" s="10">
        <v>4</v>
      </c>
      <c r="E55" s="9">
        <v>7.25</v>
      </c>
      <c r="F55" s="9">
        <v>11.33</v>
      </c>
      <c r="G55" s="9">
        <v>4.67</v>
      </c>
      <c r="H55" s="9">
        <v>5.04</v>
      </c>
      <c r="I55" s="10">
        <v>0</v>
      </c>
      <c r="J55" s="10">
        <v>0</v>
      </c>
      <c r="K55" s="10">
        <v>0</v>
      </c>
      <c r="L55" s="1">
        <f t="shared" si="1"/>
        <v>61.449999999999996</v>
      </c>
      <c r="O55" s="7">
        <v>0</v>
      </c>
      <c r="Q55" s="6">
        <v>61.46</v>
      </c>
    </row>
    <row r="56" spans="1:17" x14ac:dyDescent="0.25">
      <c r="A56" s="11">
        <v>11.67</v>
      </c>
      <c r="B56" s="12">
        <v>8</v>
      </c>
      <c r="C56" s="12">
        <v>13</v>
      </c>
      <c r="D56" s="12">
        <v>5</v>
      </c>
      <c r="E56" s="12">
        <v>8</v>
      </c>
      <c r="F56" s="11">
        <v>11.5</v>
      </c>
      <c r="G56" s="11">
        <v>7.96</v>
      </c>
      <c r="H56" s="11">
        <v>10.38</v>
      </c>
      <c r="I56" s="12">
        <v>12</v>
      </c>
      <c r="J56" s="11">
        <v>15.5</v>
      </c>
      <c r="K56" s="12">
        <v>4</v>
      </c>
      <c r="L56" s="1">
        <f t="shared" si="1"/>
        <v>107.00999999999999</v>
      </c>
      <c r="O56" s="8">
        <v>12</v>
      </c>
      <c r="Q56" s="4" t="s">
        <v>110</v>
      </c>
    </row>
    <row r="57" spans="1:17" x14ac:dyDescent="0.25">
      <c r="A57" s="9">
        <v>11.83</v>
      </c>
      <c r="B57" s="9">
        <v>6.67</v>
      </c>
      <c r="C57" s="10">
        <v>8</v>
      </c>
      <c r="D57" s="10">
        <v>3</v>
      </c>
      <c r="E57" s="10">
        <v>3</v>
      </c>
      <c r="F57" s="9">
        <v>10.67</v>
      </c>
      <c r="G57" s="9">
        <v>6.63</v>
      </c>
      <c r="H57" s="9">
        <v>6.15</v>
      </c>
      <c r="I57" s="9">
        <v>9.83</v>
      </c>
      <c r="J57" s="10">
        <v>17</v>
      </c>
      <c r="K57" s="10">
        <v>4</v>
      </c>
      <c r="L57" s="1">
        <f t="shared" si="1"/>
        <v>86.78</v>
      </c>
      <c r="O57" s="7">
        <v>0</v>
      </c>
      <c r="Q57" s="6">
        <v>86.78</v>
      </c>
    </row>
    <row r="58" spans="1:17" x14ac:dyDescent="0.25">
      <c r="A58" s="11">
        <v>11.67</v>
      </c>
      <c r="B58" s="11">
        <v>7.67</v>
      </c>
      <c r="C58" s="12">
        <v>13</v>
      </c>
      <c r="D58" s="12">
        <v>5</v>
      </c>
      <c r="E58" s="11">
        <v>7.75</v>
      </c>
      <c r="F58" s="12">
        <v>12</v>
      </c>
      <c r="G58" s="12">
        <v>8</v>
      </c>
      <c r="H58" s="12">
        <v>11</v>
      </c>
      <c r="I58" s="12">
        <v>12</v>
      </c>
      <c r="J58" s="12">
        <v>17</v>
      </c>
      <c r="K58" s="12">
        <v>4</v>
      </c>
      <c r="L58" s="1">
        <f t="shared" si="1"/>
        <v>109.09</v>
      </c>
      <c r="O58" s="8">
        <v>12</v>
      </c>
      <c r="Q58" s="4">
        <v>121.08</v>
      </c>
    </row>
    <row r="59" spans="1:17" x14ac:dyDescent="0.25">
      <c r="A59" s="9">
        <v>11.33</v>
      </c>
      <c r="B59" s="10">
        <v>8</v>
      </c>
      <c r="C59" s="10">
        <v>13</v>
      </c>
      <c r="D59" s="9">
        <v>4.5</v>
      </c>
      <c r="E59" s="10">
        <v>8</v>
      </c>
      <c r="F59" s="9">
        <v>11.78</v>
      </c>
      <c r="G59" s="10">
        <v>8</v>
      </c>
      <c r="H59" s="10">
        <v>11</v>
      </c>
      <c r="I59" s="10">
        <v>12</v>
      </c>
      <c r="J59" s="9">
        <v>16.8</v>
      </c>
      <c r="K59" s="10">
        <v>4</v>
      </c>
      <c r="L59" s="1">
        <f t="shared" si="1"/>
        <v>108.41</v>
      </c>
      <c r="O59" s="7">
        <v>12</v>
      </c>
      <c r="Q59" s="6">
        <v>120.41</v>
      </c>
    </row>
    <row r="60" spans="1:17" x14ac:dyDescent="0.25">
      <c r="A60" s="11">
        <v>10.67</v>
      </c>
      <c r="B60" s="11">
        <v>7.67</v>
      </c>
      <c r="C60" s="12">
        <v>13</v>
      </c>
      <c r="D60" s="12">
        <v>5</v>
      </c>
      <c r="E60" s="12">
        <v>8</v>
      </c>
      <c r="F60" s="11">
        <v>11.89</v>
      </c>
      <c r="G60" s="12">
        <v>8</v>
      </c>
      <c r="H60" s="12">
        <v>11</v>
      </c>
      <c r="I60" s="12">
        <v>12</v>
      </c>
      <c r="J60" s="11">
        <v>16.8</v>
      </c>
      <c r="K60" s="11">
        <v>3.83</v>
      </c>
      <c r="L60" s="1">
        <f t="shared" si="1"/>
        <v>107.86</v>
      </c>
      <c r="O60" s="8">
        <v>12</v>
      </c>
      <c r="Q60" s="4">
        <v>119.86</v>
      </c>
    </row>
    <row r="61" spans="1:17" x14ac:dyDescent="0.25">
      <c r="A61" s="9">
        <v>11.67</v>
      </c>
      <c r="B61" s="9">
        <v>7.33</v>
      </c>
      <c r="C61" s="9">
        <v>7.91</v>
      </c>
      <c r="D61" s="10">
        <v>4</v>
      </c>
      <c r="E61" s="10">
        <v>0</v>
      </c>
      <c r="F61" s="10">
        <v>0</v>
      </c>
      <c r="G61" s="10">
        <v>0</v>
      </c>
      <c r="H61" s="9">
        <v>5.8</v>
      </c>
      <c r="I61" s="10">
        <v>0</v>
      </c>
      <c r="J61" s="10">
        <v>0</v>
      </c>
      <c r="K61" s="10">
        <v>0</v>
      </c>
      <c r="L61" s="1">
        <f t="shared" si="1"/>
        <v>36.71</v>
      </c>
      <c r="O61" s="7">
        <v>0</v>
      </c>
      <c r="Q61" s="6">
        <v>36.71</v>
      </c>
    </row>
    <row r="62" spans="1:17" x14ac:dyDescent="0.25">
      <c r="A62" s="12">
        <v>0</v>
      </c>
      <c r="B62" s="11">
        <v>3.91</v>
      </c>
      <c r="C62" s="12">
        <v>13</v>
      </c>
      <c r="D62" s="11">
        <v>4.5999999999999996</v>
      </c>
      <c r="E62" s="11">
        <v>7.75</v>
      </c>
      <c r="F62" s="12">
        <v>12</v>
      </c>
      <c r="G62" s="11">
        <v>7.92</v>
      </c>
      <c r="H62" s="12">
        <v>11</v>
      </c>
      <c r="I62" s="12">
        <v>12</v>
      </c>
      <c r="J62" s="11">
        <v>14.92</v>
      </c>
      <c r="K62" s="11">
        <v>3.53</v>
      </c>
      <c r="L62" s="1">
        <f t="shared" si="1"/>
        <v>90.63000000000001</v>
      </c>
      <c r="O62" s="8">
        <v>0</v>
      </c>
      <c r="Q62" s="4">
        <v>90.63</v>
      </c>
    </row>
    <row r="63" spans="1:17" x14ac:dyDescent="0.25">
      <c r="A63" s="9">
        <v>11.45</v>
      </c>
      <c r="B63" s="10">
        <v>8</v>
      </c>
      <c r="C63" s="9">
        <v>12.79</v>
      </c>
      <c r="D63" s="10">
        <v>5</v>
      </c>
      <c r="E63" s="9">
        <v>3.54</v>
      </c>
      <c r="F63" s="10">
        <v>12</v>
      </c>
      <c r="G63" s="9">
        <v>7.67</v>
      </c>
      <c r="H63" s="9">
        <v>10.6</v>
      </c>
      <c r="I63" s="10">
        <v>12</v>
      </c>
      <c r="J63" s="10">
        <v>17</v>
      </c>
      <c r="K63" s="10">
        <v>4</v>
      </c>
      <c r="L63" s="1">
        <f t="shared" si="1"/>
        <v>104.05</v>
      </c>
      <c r="O63" s="7">
        <v>12</v>
      </c>
      <c r="Q63" s="6">
        <v>116.04</v>
      </c>
    </row>
    <row r="64" spans="1:17" x14ac:dyDescent="0.25">
      <c r="A64" s="11">
        <v>11.67</v>
      </c>
      <c r="B64" s="11">
        <v>7.5</v>
      </c>
      <c r="C64" s="12">
        <v>13</v>
      </c>
      <c r="D64" s="12">
        <v>5</v>
      </c>
      <c r="E64" s="11">
        <v>7.5</v>
      </c>
      <c r="F64" s="11">
        <v>11.89</v>
      </c>
      <c r="G64" s="12">
        <v>8</v>
      </c>
      <c r="H64" s="12">
        <v>11</v>
      </c>
      <c r="I64" s="12">
        <v>12</v>
      </c>
      <c r="J64" s="12">
        <v>17</v>
      </c>
      <c r="K64" s="12">
        <v>4</v>
      </c>
      <c r="L64" s="1">
        <f t="shared" si="1"/>
        <v>108.56</v>
      </c>
      <c r="O64" s="8">
        <v>12</v>
      </c>
      <c r="Q64" s="4">
        <v>120.56</v>
      </c>
    </row>
    <row r="65" spans="1:17" x14ac:dyDescent="0.25">
      <c r="A65" s="9">
        <v>11.83</v>
      </c>
      <c r="B65" s="9">
        <v>7.33</v>
      </c>
      <c r="C65" s="10">
        <v>13</v>
      </c>
      <c r="D65" s="10">
        <v>5</v>
      </c>
      <c r="E65" s="9">
        <v>7.75</v>
      </c>
      <c r="F65" s="9">
        <v>11.89</v>
      </c>
      <c r="G65" s="10">
        <v>8</v>
      </c>
      <c r="H65" s="9">
        <v>10.89</v>
      </c>
      <c r="I65" s="9">
        <v>11.83</v>
      </c>
      <c r="J65" s="10">
        <v>17</v>
      </c>
      <c r="K65" s="10">
        <v>4</v>
      </c>
      <c r="L65" s="1">
        <f t="shared" si="1"/>
        <v>108.52</v>
      </c>
      <c r="O65" s="7">
        <v>12</v>
      </c>
      <c r="Q65" s="6">
        <v>120.53</v>
      </c>
    </row>
    <row r="66" spans="1:17" x14ac:dyDescent="0.25">
      <c r="A66" s="12">
        <v>12</v>
      </c>
      <c r="B66" s="12">
        <v>8</v>
      </c>
      <c r="C66" s="12">
        <v>13</v>
      </c>
      <c r="D66" s="12">
        <v>5</v>
      </c>
      <c r="E66" s="12">
        <v>8</v>
      </c>
      <c r="F66" s="12">
        <v>12</v>
      </c>
      <c r="G66" s="12">
        <v>8</v>
      </c>
      <c r="H66" s="11">
        <v>9.8000000000000007</v>
      </c>
      <c r="I66" s="12">
        <v>12</v>
      </c>
      <c r="J66" s="12">
        <v>17</v>
      </c>
      <c r="K66" s="12">
        <v>4</v>
      </c>
      <c r="L66" s="1">
        <f t="shared" si="1"/>
        <v>108.8</v>
      </c>
      <c r="O66" s="8">
        <v>12</v>
      </c>
      <c r="Q66" s="4">
        <v>120.8</v>
      </c>
    </row>
    <row r="67" spans="1:17" x14ac:dyDescent="0.25">
      <c r="A67" s="9">
        <v>11.33</v>
      </c>
      <c r="B67" s="9">
        <v>7.17</v>
      </c>
      <c r="C67" s="10">
        <v>13</v>
      </c>
      <c r="D67" s="10">
        <v>5</v>
      </c>
      <c r="E67" s="10">
        <v>8</v>
      </c>
      <c r="F67" s="9">
        <v>11.67</v>
      </c>
      <c r="G67" s="9">
        <v>6.67</v>
      </c>
      <c r="H67" s="9">
        <v>9.98</v>
      </c>
      <c r="I67" s="9">
        <v>11.17</v>
      </c>
      <c r="J67" s="9">
        <v>16.600000000000001</v>
      </c>
      <c r="K67" s="9">
        <v>3.83</v>
      </c>
      <c r="L67" s="1">
        <f t="shared" si="1"/>
        <v>104.42</v>
      </c>
      <c r="O67" s="7">
        <v>12</v>
      </c>
      <c r="Q67" s="6">
        <v>116.41</v>
      </c>
    </row>
    <row r="68" spans="1:17" x14ac:dyDescent="0.25">
      <c r="A68" s="12">
        <v>0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">
        <f t="shared" si="1"/>
        <v>0</v>
      </c>
      <c r="O68" s="8">
        <v>0</v>
      </c>
      <c r="Q68" s="4" t="s">
        <v>106</v>
      </c>
    </row>
    <row r="69" spans="1:17" x14ac:dyDescent="0.25">
      <c r="A69" s="9">
        <v>11.83</v>
      </c>
      <c r="B69" s="10">
        <v>8</v>
      </c>
      <c r="C69" s="10">
        <v>13</v>
      </c>
      <c r="D69" s="10">
        <v>5</v>
      </c>
      <c r="E69" s="10">
        <v>8</v>
      </c>
      <c r="F69" s="9">
        <v>11.33</v>
      </c>
      <c r="G69" s="9">
        <v>7.67</v>
      </c>
      <c r="H69" s="10">
        <v>11</v>
      </c>
      <c r="I69" s="9">
        <v>11.83</v>
      </c>
      <c r="J69" s="10">
        <v>17</v>
      </c>
      <c r="K69" s="10">
        <v>4</v>
      </c>
      <c r="L69" s="1">
        <f t="shared" si="1"/>
        <v>108.66</v>
      </c>
      <c r="O69" s="7">
        <v>12</v>
      </c>
      <c r="Q69" s="6">
        <v>120.67</v>
      </c>
    </row>
    <row r="70" spans="1:17" x14ac:dyDescent="0.25">
      <c r="A70" s="11">
        <v>11.67</v>
      </c>
      <c r="B70" s="11">
        <v>7.33</v>
      </c>
      <c r="C70" s="11">
        <v>12.99</v>
      </c>
      <c r="D70" s="11">
        <v>4.5</v>
      </c>
      <c r="E70" s="11">
        <v>3.5</v>
      </c>
      <c r="F70" s="11">
        <v>11.11</v>
      </c>
      <c r="G70" s="12">
        <v>8</v>
      </c>
      <c r="H70" s="11">
        <v>6.55</v>
      </c>
      <c r="I70" s="12">
        <v>6</v>
      </c>
      <c r="J70" s="11">
        <v>16.8</v>
      </c>
      <c r="K70" s="12">
        <v>4</v>
      </c>
      <c r="L70" s="1">
        <f t="shared" ref="L70:L86" si="2">SUM(A70:K70)</f>
        <v>92.45</v>
      </c>
      <c r="O70" s="8">
        <v>12</v>
      </c>
      <c r="Q70" s="4">
        <v>104.45</v>
      </c>
    </row>
    <row r="71" spans="1:17" x14ac:dyDescent="0.25">
      <c r="A71" s="10">
        <v>11</v>
      </c>
      <c r="B71" s="10">
        <v>8</v>
      </c>
      <c r="C71" s="10">
        <v>13</v>
      </c>
      <c r="D71" s="10">
        <v>5</v>
      </c>
      <c r="E71" s="9">
        <v>7.5</v>
      </c>
      <c r="F71" s="9">
        <v>11.89</v>
      </c>
      <c r="G71" s="9">
        <v>7.33</v>
      </c>
      <c r="H71" s="9">
        <v>10.89</v>
      </c>
      <c r="I71" s="9">
        <v>11.83</v>
      </c>
      <c r="J71" s="10">
        <v>17</v>
      </c>
      <c r="K71" s="10">
        <v>4</v>
      </c>
      <c r="L71" s="1">
        <f t="shared" si="2"/>
        <v>107.44</v>
      </c>
      <c r="O71" s="7">
        <v>12</v>
      </c>
      <c r="Q71" s="6">
        <v>119.44</v>
      </c>
    </row>
    <row r="72" spans="1:17" x14ac:dyDescent="0.25">
      <c r="A72" s="12">
        <v>12</v>
      </c>
      <c r="B72" s="11">
        <v>6.65</v>
      </c>
      <c r="C72" s="12">
        <v>13</v>
      </c>
      <c r="D72" s="12">
        <v>5</v>
      </c>
      <c r="E72" s="12">
        <v>8</v>
      </c>
      <c r="F72" s="12">
        <v>12</v>
      </c>
      <c r="G72" s="12">
        <v>8</v>
      </c>
      <c r="H72" s="12">
        <v>11</v>
      </c>
      <c r="I72" s="11">
        <v>11.83</v>
      </c>
      <c r="J72" s="12">
        <v>17</v>
      </c>
      <c r="K72" s="11">
        <v>3.83</v>
      </c>
      <c r="L72" s="1">
        <f t="shared" si="2"/>
        <v>108.31</v>
      </c>
      <c r="O72" s="8">
        <v>1</v>
      </c>
      <c r="Q72" s="4">
        <v>109.32</v>
      </c>
    </row>
    <row r="73" spans="1:17" x14ac:dyDescent="0.25">
      <c r="A73" s="10">
        <v>11</v>
      </c>
      <c r="B73" s="10">
        <v>8</v>
      </c>
      <c r="C73" s="10">
        <v>13</v>
      </c>
      <c r="D73" s="10">
        <v>5</v>
      </c>
      <c r="E73" s="9">
        <v>7.75</v>
      </c>
      <c r="F73" s="10">
        <v>11</v>
      </c>
      <c r="G73" s="10">
        <v>8</v>
      </c>
      <c r="H73" s="9">
        <v>10.27</v>
      </c>
      <c r="I73" s="10">
        <v>12</v>
      </c>
      <c r="J73" s="10">
        <v>17</v>
      </c>
      <c r="K73" s="10">
        <v>4</v>
      </c>
      <c r="L73" s="1">
        <f t="shared" si="2"/>
        <v>107.02</v>
      </c>
      <c r="O73" s="7">
        <v>12</v>
      </c>
      <c r="Q73" s="6">
        <v>119.02</v>
      </c>
    </row>
    <row r="74" spans="1:17" x14ac:dyDescent="0.25">
      <c r="A74" s="11">
        <v>11.83</v>
      </c>
      <c r="B74" s="11">
        <v>7.67</v>
      </c>
      <c r="C74" s="12">
        <v>11</v>
      </c>
      <c r="D74" s="12">
        <v>4</v>
      </c>
      <c r="E74" s="12">
        <v>4</v>
      </c>
      <c r="F74" s="11">
        <v>11.89</v>
      </c>
      <c r="G74" s="11">
        <v>6.33</v>
      </c>
      <c r="H74" s="12">
        <v>11</v>
      </c>
      <c r="I74" s="12">
        <v>12</v>
      </c>
      <c r="J74" s="11">
        <v>14.8</v>
      </c>
      <c r="K74" s="12">
        <v>4</v>
      </c>
      <c r="L74" s="1">
        <f t="shared" si="2"/>
        <v>98.52</v>
      </c>
      <c r="O74" s="8">
        <v>0</v>
      </c>
      <c r="Q74" s="4">
        <v>98.52</v>
      </c>
    </row>
    <row r="75" spans="1:17" x14ac:dyDescent="0.25">
      <c r="A75" s="9">
        <v>11.83</v>
      </c>
      <c r="B75" s="9">
        <v>7.67</v>
      </c>
      <c r="C75" s="10">
        <v>13</v>
      </c>
      <c r="D75" s="10">
        <v>5</v>
      </c>
      <c r="E75" s="9">
        <v>7.75</v>
      </c>
      <c r="F75" s="10">
        <v>12</v>
      </c>
      <c r="G75" s="9">
        <v>7.33</v>
      </c>
      <c r="H75" s="9">
        <v>9.8000000000000007</v>
      </c>
      <c r="I75" s="9">
        <v>11.5</v>
      </c>
      <c r="J75" s="10">
        <v>17</v>
      </c>
      <c r="K75" s="9">
        <v>3.5</v>
      </c>
      <c r="L75" s="1">
        <f t="shared" si="2"/>
        <v>106.38</v>
      </c>
      <c r="O75" s="7">
        <v>12</v>
      </c>
      <c r="Q75" s="6">
        <v>118.38</v>
      </c>
    </row>
    <row r="76" spans="1:17" x14ac:dyDescent="0.25">
      <c r="A76" s="11">
        <v>11.07</v>
      </c>
      <c r="B76" s="12">
        <v>8</v>
      </c>
      <c r="C76" s="11">
        <v>12.77</v>
      </c>
      <c r="D76" s="11">
        <v>4.91</v>
      </c>
      <c r="E76" s="11">
        <v>6.86</v>
      </c>
      <c r="F76" s="11">
        <v>11.78</v>
      </c>
      <c r="G76" s="11">
        <v>7.92</v>
      </c>
      <c r="H76" s="11">
        <v>10.67</v>
      </c>
      <c r="I76" s="12">
        <v>12</v>
      </c>
      <c r="J76" s="11">
        <v>16.600000000000001</v>
      </c>
      <c r="K76" s="12">
        <v>4</v>
      </c>
      <c r="L76" s="1">
        <f t="shared" si="2"/>
        <v>106.58000000000001</v>
      </c>
      <c r="O76" s="8">
        <v>12</v>
      </c>
      <c r="Q76" s="4">
        <v>118.57</v>
      </c>
    </row>
    <row r="77" spans="1:17" x14ac:dyDescent="0.25">
      <c r="A77" s="9">
        <v>11.5</v>
      </c>
      <c r="B77" s="9">
        <v>7.67</v>
      </c>
      <c r="C77" s="10">
        <v>13</v>
      </c>
      <c r="D77" s="10">
        <v>5</v>
      </c>
      <c r="E77" s="10">
        <v>8</v>
      </c>
      <c r="F77" s="10">
        <v>12</v>
      </c>
      <c r="G77" s="10">
        <v>8</v>
      </c>
      <c r="H77" s="10">
        <v>11</v>
      </c>
      <c r="I77" s="10">
        <v>12</v>
      </c>
      <c r="J77" s="10">
        <v>17</v>
      </c>
      <c r="K77" s="10">
        <v>4</v>
      </c>
      <c r="L77" s="1">
        <f t="shared" si="2"/>
        <v>109.17</v>
      </c>
      <c r="O77" s="7">
        <v>4</v>
      </c>
      <c r="Q77" s="6">
        <v>113.17</v>
      </c>
    </row>
    <row r="78" spans="1:17" x14ac:dyDescent="0.25">
      <c r="A78" s="11">
        <v>11.5</v>
      </c>
      <c r="B78" s="11">
        <v>6.33</v>
      </c>
      <c r="C78" s="12">
        <v>13</v>
      </c>
      <c r="D78" s="11">
        <v>4.5</v>
      </c>
      <c r="E78" s="11">
        <v>6.75</v>
      </c>
      <c r="F78" s="12">
        <v>12</v>
      </c>
      <c r="G78" s="11">
        <v>6.67</v>
      </c>
      <c r="H78" s="11">
        <v>9.85</v>
      </c>
      <c r="I78" s="12">
        <v>12</v>
      </c>
      <c r="J78" s="11">
        <v>16.8</v>
      </c>
      <c r="K78" s="11">
        <v>3.67</v>
      </c>
      <c r="L78" s="1">
        <f t="shared" si="2"/>
        <v>103.07</v>
      </c>
      <c r="O78" s="8">
        <v>0</v>
      </c>
      <c r="Q78" s="4">
        <v>103.07</v>
      </c>
    </row>
    <row r="79" spans="1:17" x14ac:dyDescent="0.25">
      <c r="A79" s="9">
        <v>11.24</v>
      </c>
      <c r="B79" s="9">
        <v>7.5</v>
      </c>
      <c r="C79" s="9">
        <v>12.76</v>
      </c>
      <c r="D79" s="9">
        <v>4.91</v>
      </c>
      <c r="E79" s="9">
        <v>7.08</v>
      </c>
      <c r="F79" s="10">
        <v>12</v>
      </c>
      <c r="G79" s="10">
        <v>8</v>
      </c>
      <c r="H79" s="10">
        <v>11</v>
      </c>
      <c r="I79" s="10">
        <v>12</v>
      </c>
      <c r="J79" s="9">
        <v>16.8</v>
      </c>
      <c r="K79" s="10">
        <v>4</v>
      </c>
      <c r="L79" s="1">
        <f t="shared" si="2"/>
        <v>107.28999999999999</v>
      </c>
      <c r="O79" s="7">
        <v>12</v>
      </c>
      <c r="Q79" s="6">
        <v>119.29</v>
      </c>
    </row>
    <row r="80" spans="1:17" x14ac:dyDescent="0.25">
      <c r="A80" s="12">
        <v>12</v>
      </c>
      <c r="B80" s="12">
        <v>8</v>
      </c>
      <c r="C80" s="12">
        <v>13</v>
      </c>
      <c r="D80" s="12">
        <v>5</v>
      </c>
      <c r="E80" s="11">
        <v>7.75</v>
      </c>
      <c r="F80" s="12">
        <v>12</v>
      </c>
      <c r="G80" s="11">
        <v>7.96</v>
      </c>
      <c r="H80" s="11">
        <v>10.6</v>
      </c>
      <c r="I80" s="12">
        <v>12</v>
      </c>
      <c r="J80" s="12">
        <v>17</v>
      </c>
      <c r="K80" s="12">
        <v>4</v>
      </c>
      <c r="L80" s="1">
        <f t="shared" si="2"/>
        <v>109.30999999999999</v>
      </c>
      <c r="O80" s="8">
        <v>12</v>
      </c>
      <c r="Q80" s="4">
        <v>121.31</v>
      </c>
    </row>
    <row r="81" spans="1:17" x14ac:dyDescent="0.25">
      <c r="A81" s="10">
        <v>12</v>
      </c>
      <c r="B81" s="10">
        <v>8</v>
      </c>
      <c r="C81" s="10">
        <v>13</v>
      </c>
      <c r="D81" s="10">
        <v>5</v>
      </c>
      <c r="E81" s="9">
        <v>7.5</v>
      </c>
      <c r="F81" s="10">
        <v>12</v>
      </c>
      <c r="G81" s="9">
        <v>7.33</v>
      </c>
      <c r="H81" s="10">
        <v>11</v>
      </c>
      <c r="I81" s="9">
        <v>11.83</v>
      </c>
      <c r="J81" s="10">
        <v>17</v>
      </c>
      <c r="K81" s="10">
        <v>4</v>
      </c>
      <c r="L81" s="1">
        <f t="shared" si="2"/>
        <v>108.66</v>
      </c>
      <c r="O81" s="7">
        <v>12</v>
      </c>
      <c r="Q81" s="6">
        <v>120.67</v>
      </c>
    </row>
    <row r="82" spans="1:17" x14ac:dyDescent="0.25">
      <c r="A82" s="12">
        <v>12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">
        <f t="shared" si="2"/>
        <v>12</v>
      </c>
      <c r="O82" s="8">
        <v>0</v>
      </c>
      <c r="Q82" s="4" t="s">
        <v>105</v>
      </c>
    </row>
    <row r="83" spans="1:17" x14ac:dyDescent="0.25">
      <c r="A83" s="10">
        <v>11</v>
      </c>
      <c r="B83" s="10">
        <v>6</v>
      </c>
      <c r="C83" s="10">
        <v>13</v>
      </c>
      <c r="D83" s="10">
        <v>5</v>
      </c>
      <c r="E83" s="10">
        <v>8</v>
      </c>
      <c r="F83" s="9">
        <v>10.58</v>
      </c>
      <c r="G83" s="9">
        <v>7.47</v>
      </c>
      <c r="H83" s="10">
        <v>11</v>
      </c>
      <c r="I83" s="9">
        <v>11.5</v>
      </c>
      <c r="J83" s="10">
        <v>17</v>
      </c>
      <c r="K83" s="9">
        <v>3.83</v>
      </c>
      <c r="L83" s="1">
        <f t="shared" si="2"/>
        <v>104.38</v>
      </c>
      <c r="O83" s="5">
        <v>8.8000000000000007</v>
      </c>
      <c r="Q83" s="6">
        <v>113.19</v>
      </c>
    </row>
    <row r="84" spans="1:17" x14ac:dyDescent="0.25">
      <c r="A84" s="11">
        <v>11.17</v>
      </c>
      <c r="B84" s="12">
        <v>8</v>
      </c>
      <c r="C84" s="12">
        <v>13</v>
      </c>
      <c r="D84" s="12">
        <v>5</v>
      </c>
      <c r="E84" s="12">
        <v>8</v>
      </c>
      <c r="F84" s="12">
        <v>12</v>
      </c>
      <c r="G84" s="12">
        <v>8</v>
      </c>
      <c r="H84" s="12">
        <v>11</v>
      </c>
      <c r="I84" s="12">
        <v>12</v>
      </c>
      <c r="J84" s="12">
        <v>17</v>
      </c>
      <c r="K84" s="12">
        <v>4</v>
      </c>
      <c r="L84" s="1">
        <f t="shared" si="2"/>
        <v>109.17</v>
      </c>
      <c r="O84" s="8">
        <v>12</v>
      </c>
      <c r="Q84" s="4">
        <v>121.17</v>
      </c>
    </row>
    <row r="85" spans="1:17" x14ac:dyDescent="0.25">
      <c r="A85" s="9">
        <v>11.5</v>
      </c>
      <c r="B85" s="10">
        <v>8</v>
      </c>
      <c r="C85" s="10">
        <v>8</v>
      </c>
      <c r="D85" s="10">
        <v>4</v>
      </c>
      <c r="E85" s="9">
        <v>3.95</v>
      </c>
      <c r="F85" s="9">
        <v>10.67</v>
      </c>
      <c r="G85" s="10">
        <v>6</v>
      </c>
      <c r="H85" s="9">
        <v>6.2</v>
      </c>
      <c r="I85" s="9">
        <v>9.35</v>
      </c>
      <c r="J85" s="10">
        <v>17</v>
      </c>
      <c r="K85" s="10">
        <v>4</v>
      </c>
      <c r="L85" s="1">
        <f t="shared" si="2"/>
        <v>88.67</v>
      </c>
      <c r="O85" s="7">
        <v>12</v>
      </c>
      <c r="Q85" s="6">
        <v>100.67</v>
      </c>
    </row>
    <row r="86" spans="1:17" x14ac:dyDescent="0.25">
      <c r="A86" s="11">
        <v>11.83</v>
      </c>
      <c r="B86" s="11">
        <v>7.67</v>
      </c>
      <c r="C86" s="12">
        <v>13</v>
      </c>
      <c r="D86" s="11">
        <v>4.5</v>
      </c>
      <c r="E86" s="12">
        <v>5</v>
      </c>
      <c r="F86" s="12">
        <v>12</v>
      </c>
      <c r="G86" s="12">
        <v>8</v>
      </c>
      <c r="H86" s="11">
        <v>10.64</v>
      </c>
      <c r="I86" s="12">
        <v>11</v>
      </c>
      <c r="J86" s="12">
        <v>17</v>
      </c>
      <c r="K86" s="12">
        <v>4</v>
      </c>
      <c r="L86" s="1">
        <f t="shared" si="2"/>
        <v>104.64</v>
      </c>
      <c r="O86" s="8">
        <v>12</v>
      </c>
      <c r="Q86" s="4">
        <v>116.64</v>
      </c>
    </row>
    <row r="87" spans="1:17" x14ac:dyDescent="0.25">
      <c r="A87" s="9" t="s">
        <v>91</v>
      </c>
      <c r="B87" s="9" t="s">
        <v>91</v>
      </c>
      <c r="C87" s="9" t="s">
        <v>91</v>
      </c>
      <c r="D87" s="9" t="s">
        <v>91</v>
      </c>
      <c r="E87" s="9" t="s">
        <v>91</v>
      </c>
      <c r="F87" s="9" t="s">
        <v>91</v>
      </c>
      <c r="G87" s="9" t="s">
        <v>91</v>
      </c>
      <c r="H87" s="9" t="s">
        <v>91</v>
      </c>
      <c r="I87" s="9" t="s">
        <v>91</v>
      </c>
      <c r="J87" s="9" t="s">
        <v>91</v>
      </c>
      <c r="K87" s="9" t="s">
        <v>91</v>
      </c>
      <c r="L87" s="1"/>
      <c r="O87" s="5" t="s">
        <v>91</v>
      </c>
      <c r="Q87" s="6" t="s">
        <v>91</v>
      </c>
    </row>
    <row r="88" spans="1:17" x14ac:dyDescent="0.25">
      <c r="A88" s="12">
        <v>12</v>
      </c>
      <c r="B88" s="12">
        <v>8</v>
      </c>
      <c r="C88" s="12">
        <v>13</v>
      </c>
      <c r="D88" s="12">
        <v>5</v>
      </c>
      <c r="E88" s="12">
        <v>8</v>
      </c>
      <c r="F88" s="12">
        <v>12</v>
      </c>
      <c r="G88" s="12">
        <v>8</v>
      </c>
      <c r="H88" s="12">
        <v>11</v>
      </c>
      <c r="I88" s="12">
        <v>12</v>
      </c>
      <c r="J88" s="12">
        <v>17</v>
      </c>
      <c r="K88" s="12">
        <v>4</v>
      </c>
      <c r="L88" s="1">
        <f>SUM(A88:K88)</f>
        <v>110</v>
      </c>
      <c r="O88" s="3" t="s">
        <v>105</v>
      </c>
      <c r="Q88" s="4" t="s">
        <v>107</v>
      </c>
    </row>
    <row r="89" spans="1:17" x14ac:dyDescent="0.25">
      <c r="A89" s="9">
        <v>10.81</v>
      </c>
      <c r="B89" s="9">
        <v>6.65</v>
      </c>
      <c r="C89" s="9">
        <v>11.25</v>
      </c>
      <c r="D89" s="9">
        <v>4.3099999999999996</v>
      </c>
      <c r="E89" s="9">
        <v>6.11</v>
      </c>
      <c r="F89" s="9">
        <v>10.32</v>
      </c>
      <c r="G89" s="9">
        <v>6.32</v>
      </c>
      <c r="H89" s="9">
        <v>8.61</v>
      </c>
      <c r="I89" s="9">
        <v>9.3800000000000008</v>
      </c>
      <c r="J89" s="9">
        <v>14.02</v>
      </c>
      <c r="K89" s="9">
        <v>3.27</v>
      </c>
      <c r="L89" s="1"/>
      <c r="O89" s="5">
        <v>8.43</v>
      </c>
      <c r="Q89" s="6">
        <v>99.47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E6AC-6570-440A-B1D4-ACA187055832}">
  <dimension ref="B1:M83"/>
  <sheetViews>
    <sheetView zoomScale="80" zoomScaleNormal="80" workbookViewId="0">
      <selection activeCell="B46" sqref="B1:C1048576"/>
    </sheetView>
  </sheetViews>
  <sheetFormatPr defaultRowHeight="15.75" x14ac:dyDescent="0.25"/>
  <cols>
    <col min="2" max="2" width="9" style="31"/>
    <col min="3" max="3" width="9" style="24"/>
  </cols>
  <sheetData>
    <row r="1" spans="2:13" x14ac:dyDescent="0.25">
      <c r="B1" s="26">
        <v>1</v>
      </c>
      <c r="C1" s="27">
        <v>2</v>
      </c>
      <c r="D1" s="27">
        <v>3</v>
      </c>
      <c r="E1" s="27">
        <v>4</v>
      </c>
      <c r="F1" s="27">
        <v>5</v>
      </c>
      <c r="G1" s="27">
        <v>6</v>
      </c>
      <c r="H1" s="27">
        <v>7</v>
      </c>
      <c r="I1" s="27">
        <v>8</v>
      </c>
      <c r="J1" s="27">
        <v>9</v>
      </c>
      <c r="K1" s="28">
        <v>35</v>
      </c>
      <c r="L1" s="28">
        <v>36</v>
      </c>
      <c r="M1" t="s">
        <v>111</v>
      </c>
    </row>
    <row r="2" spans="2:13" x14ac:dyDescent="0.25">
      <c r="B2" s="31">
        <v>2</v>
      </c>
      <c r="C2" s="31">
        <v>2</v>
      </c>
      <c r="D2">
        <v>1</v>
      </c>
      <c r="E2">
        <v>3</v>
      </c>
      <c r="F2">
        <v>2</v>
      </c>
      <c r="G2">
        <v>2</v>
      </c>
      <c r="H2">
        <v>2</v>
      </c>
      <c r="J2">
        <v>3</v>
      </c>
      <c r="K2">
        <v>3</v>
      </c>
      <c r="L2">
        <v>3</v>
      </c>
      <c r="M2" s="23">
        <f>SUM(B2:L2)</f>
        <v>23</v>
      </c>
    </row>
    <row r="3" spans="2:13" x14ac:dyDescent="0.25">
      <c r="B3" s="31">
        <v>2</v>
      </c>
      <c r="D3">
        <v>1</v>
      </c>
      <c r="E3">
        <v>3</v>
      </c>
      <c r="F3">
        <v>2</v>
      </c>
      <c r="I3">
        <v>3</v>
      </c>
      <c r="J3">
        <v>4</v>
      </c>
      <c r="M3" s="23">
        <f t="shared" ref="M3:M66" si="0">SUM(B3:L3)</f>
        <v>15</v>
      </c>
    </row>
    <row r="4" spans="2:13" x14ac:dyDescent="0.25">
      <c r="B4" s="31">
        <v>2</v>
      </c>
      <c r="C4" s="31">
        <v>2</v>
      </c>
      <c r="D4">
        <v>1</v>
      </c>
      <c r="E4">
        <v>3</v>
      </c>
      <c r="F4">
        <v>2</v>
      </c>
      <c r="G4">
        <v>2</v>
      </c>
      <c r="I4">
        <v>3</v>
      </c>
      <c r="J4">
        <v>4</v>
      </c>
      <c r="K4">
        <v>3</v>
      </c>
      <c r="L4">
        <v>3</v>
      </c>
      <c r="M4" s="23">
        <f t="shared" si="0"/>
        <v>25</v>
      </c>
    </row>
    <row r="5" spans="2:13" x14ac:dyDescent="0.25">
      <c r="B5" s="31">
        <v>1.5</v>
      </c>
      <c r="C5" s="31">
        <v>1</v>
      </c>
      <c r="D5">
        <v>1</v>
      </c>
      <c r="E5">
        <v>2</v>
      </c>
      <c r="F5">
        <v>2</v>
      </c>
      <c r="G5">
        <v>2</v>
      </c>
      <c r="H5">
        <v>2</v>
      </c>
      <c r="I5">
        <v>3</v>
      </c>
      <c r="J5">
        <v>4</v>
      </c>
      <c r="K5">
        <v>3</v>
      </c>
      <c r="M5" s="23">
        <f t="shared" si="0"/>
        <v>21.5</v>
      </c>
    </row>
    <row r="6" spans="2:13" x14ac:dyDescent="0.25">
      <c r="B6" s="31">
        <v>2</v>
      </c>
      <c r="C6" s="31">
        <v>2</v>
      </c>
      <c r="D6">
        <v>1</v>
      </c>
      <c r="E6">
        <v>3</v>
      </c>
      <c r="F6">
        <v>2</v>
      </c>
      <c r="G6">
        <v>2</v>
      </c>
      <c r="H6">
        <v>2</v>
      </c>
      <c r="I6">
        <v>3</v>
      </c>
      <c r="J6">
        <v>4</v>
      </c>
      <c r="K6">
        <v>3</v>
      </c>
      <c r="L6">
        <v>3</v>
      </c>
      <c r="M6" s="23">
        <f t="shared" si="0"/>
        <v>27</v>
      </c>
    </row>
    <row r="7" spans="2:13" x14ac:dyDescent="0.25">
      <c r="B7" s="31">
        <v>0</v>
      </c>
      <c r="C7" s="31">
        <v>1</v>
      </c>
      <c r="E7" s="2" t="s">
        <v>90</v>
      </c>
      <c r="M7" s="23">
        <f t="shared" si="0"/>
        <v>1</v>
      </c>
    </row>
    <row r="8" spans="2:13" x14ac:dyDescent="0.25">
      <c r="B8" s="31">
        <v>2</v>
      </c>
      <c r="C8" s="24">
        <v>2</v>
      </c>
      <c r="D8">
        <v>1</v>
      </c>
      <c r="E8">
        <v>3</v>
      </c>
      <c r="F8">
        <v>2</v>
      </c>
      <c r="G8">
        <v>2</v>
      </c>
      <c r="H8">
        <v>2</v>
      </c>
      <c r="J8">
        <v>4</v>
      </c>
      <c r="M8" s="23">
        <f t="shared" si="0"/>
        <v>18</v>
      </c>
    </row>
    <row r="9" spans="2:13" x14ac:dyDescent="0.25">
      <c r="B9" s="31">
        <v>1.5</v>
      </c>
      <c r="C9" s="31">
        <v>0</v>
      </c>
      <c r="M9" s="23">
        <f t="shared" si="0"/>
        <v>1.5</v>
      </c>
    </row>
    <row r="10" spans="2:13" x14ac:dyDescent="0.25">
      <c r="B10" s="31">
        <v>1.5</v>
      </c>
      <c r="C10" s="31">
        <v>2</v>
      </c>
      <c r="D10">
        <v>1</v>
      </c>
      <c r="E10">
        <v>3</v>
      </c>
      <c r="F10">
        <v>1</v>
      </c>
      <c r="G10">
        <v>1</v>
      </c>
      <c r="I10">
        <v>3</v>
      </c>
      <c r="J10">
        <v>1</v>
      </c>
      <c r="K10">
        <v>3</v>
      </c>
      <c r="L10">
        <v>3</v>
      </c>
      <c r="M10" s="23">
        <f t="shared" si="0"/>
        <v>19.5</v>
      </c>
    </row>
    <row r="11" spans="2:13" x14ac:dyDescent="0.25">
      <c r="B11" s="31">
        <v>2</v>
      </c>
      <c r="C11" s="31">
        <v>1</v>
      </c>
      <c r="D11">
        <v>1</v>
      </c>
      <c r="E11">
        <v>3</v>
      </c>
      <c r="F11">
        <v>2</v>
      </c>
      <c r="G11">
        <v>2</v>
      </c>
      <c r="H11">
        <v>2</v>
      </c>
      <c r="I11">
        <v>3</v>
      </c>
      <c r="J11">
        <v>4</v>
      </c>
      <c r="K11">
        <v>3</v>
      </c>
      <c r="L11">
        <v>3</v>
      </c>
      <c r="M11" s="23">
        <f t="shared" si="0"/>
        <v>26</v>
      </c>
    </row>
    <row r="12" spans="2:13" x14ac:dyDescent="0.25">
      <c r="B12" s="31">
        <v>2</v>
      </c>
      <c r="C12" s="24">
        <v>2</v>
      </c>
      <c r="D12">
        <v>1</v>
      </c>
      <c r="E12">
        <v>3</v>
      </c>
      <c r="F12">
        <v>2</v>
      </c>
      <c r="G12">
        <v>2</v>
      </c>
      <c r="H12">
        <v>2</v>
      </c>
      <c r="I12">
        <v>3</v>
      </c>
      <c r="J12">
        <v>4</v>
      </c>
      <c r="K12">
        <v>3</v>
      </c>
      <c r="L12">
        <v>3</v>
      </c>
      <c r="M12" s="23">
        <f t="shared" si="0"/>
        <v>27</v>
      </c>
    </row>
    <row r="13" spans="2:13" x14ac:dyDescent="0.25">
      <c r="B13" s="31">
        <v>1</v>
      </c>
      <c r="C13" s="24">
        <v>2</v>
      </c>
      <c r="D13">
        <v>1</v>
      </c>
      <c r="E13">
        <v>3</v>
      </c>
      <c r="F13">
        <v>2</v>
      </c>
      <c r="G13">
        <v>2</v>
      </c>
      <c r="K13">
        <v>2</v>
      </c>
      <c r="L13">
        <v>3</v>
      </c>
      <c r="M13" s="23">
        <f t="shared" si="0"/>
        <v>16</v>
      </c>
    </row>
    <row r="14" spans="2:13" x14ac:dyDescent="0.25">
      <c r="B14" s="31">
        <v>2</v>
      </c>
      <c r="C14" s="24">
        <v>2</v>
      </c>
      <c r="D14">
        <v>1</v>
      </c>
      <c r="E14">
        <v>3</v>
      </c>
      <c r="F14">
        <v>2</v>
      </c>
      <c r="G14">
        <v>2</v>
      </c>
      <c r="H14">
        <v>2</v>
      </c>
      <c r="I14">
        <v>3</v>
      </c>
      <c r="J14">
        <v>4</v>
      </c>
      <c r="K14">
        <v>3</v>
      </c>
      <c r="L14">
        <v>3</v>
      </c>
      <c r="M14" s="23">
        <f t="shared" si="0"/>
        <v>27</v>
      </c>
    </row>
    <row r="15" spans="2:13" x14ac:dyDescent="0.25">
      <c r="B15" s="31">
        <v>0</v>
      </c>
      <c r="C15" s="24">
        <v>2</v>
      </c>
      <c r="D15">
        <v>1</v>
      </c>
      <c r="E15">
        <v>3</v>
      </c>
      <c r="F15">
        <v>2</v>
      </c>
      <c r="G15">
        <v>2</v>
      </c>
      <c r="H15">
        <v>2</v>
      </c>
      <c r="I15">
        <v>3</v>
      </c>
      <c r="J15">
        <v>4</v>
      </c>
      <c r="K15">
        <v>3</v>
      </c>
      <c r="L15">
        <v>3</v>
      </c>
      <c r="M15" s="23">
        <f t="shared" si="0"/>
        <v>25</v>
      </c>
    </row>
    <row r="16" spans="2:13" x14ac:dyDescent="0.25">
      <c r="B16" s="31">
        <v>2</v>
      </c>
      <c r="D16">
        <v>1</v>
      </c>
      <c r="E16">
        <v>3</v>
      </c>
      <c r="H16">
        <v>1</v>
      </c>
      <c r="I16">
        <v>2</v>
      </c>
      <c r="J16">
        <v>1</v>
      </c>
      <c r="M16" s="23">
        <f t="shared" si="0"/>
        <v>10</v>
      </c>
    </row>
    <row r="17" spans="2:13" x14ac:dyDescent="0.25">
      <c r="B17" s="31">
        <v>1.5</v>
      </c>
      <c r="M17" s="23">
        <f t="shared" si="0"/>
        <v>1.5</v>
      </c>
    </row>
    <row r="18" spans="2:13" x14ac:dyDescent="0.25">
      <c r="B18" s="31">
        <v>2</v>
      </c>
      <c r="C18" s="24">
        <v>2</v>
      </c>
      <c r="D18">
        <v>1</v>
      </c>
      <c r="E18">
        <v>3</v>
      </c>
      <c r="F18">
        <v>2</v>
      </c>
      <c r="G18">
        <v>2</v>
      </c>
      <c r="H18">
        <v>2</v>
      </c>
      <c r="I18">
        <v>3</v>
      </c>
      <c r="J18">
        <v>4</v>
      </c>
      <c r="M18" s="23">
        <f t="shared" si="0"/>
        <v>21</v>
      </c>
    </row>
    <row r="19" spans="2:13" x14ac:dyDescent="0.25">
      <c r="B19" s="31">
        <v>2</v>
      </c>
      <c r="C19" s="24">
        <v>2</v>
      </c>
      <c r="D19">
        <v>1</v>
      </c>
      <c r="E19">
        <v>3</v>
      </c>
      <c r="F19">
        <v>2</v>
      </c>
      <c r="G19">
        <v>2</v>
      </c>
      <c r="H19">
        <v>2</v>
      </c>
      <c r="I19">
        <v>3</v>
      </c>
      <c r="J19">
        <v>4</v>
      </c>
      <c r="K19">
        <v>3</v>
      </c>
      <c r="L19">
        <v>3</v>
      </c>
      <c r="M19" s="23">
        <f t="shared" si="0"/>
        <v>27</v>
      </c>
    </row>
    <row r="20" spans="2:13" x14ac:dyDescent="0.25">
      <c r="G20">
        <v>2</v>
      </c>
      <c r="I20">
        <v>3</v>
      </c>
      <c r="J20">
        <v>3</v>
      </c>
      <c r="K20">
        <v>3</v>
      </c>
      <c r="L20">
        <v>3</v>
      </c>
      <c r="M20" s="23">
        <f t="shared" si="0"/>
        <v>14</v>
      </c>
    </row>
    <row r="21" spans="2:13" x14ac:dyDescent="0.25">
      <c r="B21" s="31">
        <v>2</v>
      </c>
      <c r="D21">
        <v>1</v>
      </c>
      <c r="E21">
        <v>3</v>
      </c>
      <c r="K21">
        <v>3</v>
      </c>
      <c r="L21">
        <v>3</v>
      </c>
      <c r="M21" s="23">
        <f t="shared" si="0"/>
        <v>12</v>
      </c>
    </row>
    <row r="22" spans="2:13" x14ac:dyDescent="0.25">
      <c r="B22" s="31">
        <v>2</v>
      </c>
      <c r="C22" s="24">
        <v>2</v>
      </c>
      <c r="D22">
        <v>1</v>
      </c>
      <c r="E22">
        <v>3</v>
      </c>
      <c r="F22">
        <v>2</v>
      </c>
      <c r="G22">
        <v>2</v>
      </c>
      <c r="I22" t="s">
        <v>90</v>
      </c>
      <c r="J22">
        <v>4</v>
      </c>
      <c r="K22">
        <v>3</v>
      </c>
      <c r="L22">
        <v>3</v>
      </c>
      <c r="M22" s="23">
        <f t="shared" si="0"/>
        <v>22</v>
      </c>
    </row>
    <row r="23" spans="2:13" x14ac:dyDescent="0.25">
      <c r="B23" s="31">
        <v>0</v>
      </c>
      <c r="C23" s="24">
        <v>2</v>
      </c>
      <c r="D23">
        <v>1</v>
      </c>
      <c r="E23">
        <v>3</v>
      </c>
      <c r="F23">
        <v>2</v>
      </c>
      <c r="G23">
        <v>2</v>
      </c>
      <c r="H23">
        <v>2</v>
      </c>
      <c r="I23">
        <v>3</v>
      </c>
      <c r="J23">
        <v>4</v>
      </c>
      <c r="K23">
        <v>3</v>
      </c>
      <c r="L23">
        <v>3</v>
      </c>
      <c r="M23" s="23">
        <f t="shared" si="0"/>
        <v>25</v>
      </c>
    </row>
    <row r="24" spans="2:13" x14ac:dyDescent="0.25">
      <c r="B24" s="31">
        <v>2</v>
      </c>
      <c r="C24" s="24">
        <v>2</v>
      </c>
      <c r="D24">
        <v>1</v>
      </c>
      <c r="E24">
        <v>3</v>
      </c>
      <c r="F24">
        <v>2</v>
      </c>
      <c r="G24">
        <v>2</v>
      </c>
      <c r="H24">
        <v>2</v>
      </c>
      <c r="I24">
        <v>3</v>
      </c>
      <c r="J24">
        <v>4</v>
      </c>
      <c r="K24">
        <v>3</v>
      </c>
      <c r="L24">
        <v>3</v>
      </c>
      <c r="M24" s="23">
        <f t="shared" si="0"/>
        <v>27</v>
      </c>
    </row>
    <row r="25" spans="2:13" x14ac:dyDescent="0.25">
      <c r="B25" s="31">
        <v>2</v>
      </c>
      <c r="C25" s="24">
        <v>2</v>
      </c>
      <c r="D25">
        <v>1</v>
      </c>
      <c r="F25">
        <v>2</v>
      </c>
      <c r="G25">
        <v>2</v>
      </c>
      <c r="H25">
        <v>2</v>
      </c>
      <c r="I25">
        <v>3</v>
      </c>
      <c r="K25">
        <v>3</v>
      </c>
      <c r="M25" s="23">
        <f t="shared" si="0"/>
        <v>17</v>
      </c>
    </row>
    <row r="26" spans="2:13" x14ac:dyDescent="0.25">
      <c r="B26" s="31">
        <v>2</v>
      </c>
      <c r="D26">
        <v>1</v>
      </c>
      <c r="E26">
        <v>3</v>
      </c>
      <c r="G26">
        <v>2</v>
      </c>
      <c r="H26">
        <v>2</v>
      </c>
      <c r="J26">
        <v>4</v>
      </c>
      <c r="K26">
        <v>3</v>
      </c>
      <c r="L26">
        <v>3</v>
      </c>
      <c r="M26" s="23">
        <f t="shared" si="0"/>
        <v>20</v>
      </c>
    </row>
    <row r="27" spans="2:13" x14ac:dyDescent="0.25">
      <c r="B27" s="31">
        <v>2</v>
      </c>
      <c r="C27" s="24">
        <v>2</v>
      </c>
      <c r="E27">
        <v>3</v>
      </c>
      <c r="F27">
        <v>2</v>
      </c>
      <c r="G27">
        <v>2</v>
      </c>
      <c r="H27">
        <v>2</v>
      </c>
      <c r="J27">
        <v>4</v>
      </c>
      <c r="K27">
        <v>3</v>
      </c>
      <c r="L27">
        <v>3</v>
      </c>
      <c r="M27" s="23">
        <f t="shared" si="0"/>
        <v>23</v>
      </c>
    </row>
    <row r="28" spans="2:13" x14ac:dyDescent="0.25">
      <c r="B28" s="31">
        <v>2</v>
      </c>
      <c r="C28" s="24">
        <v>2</v>
      </c>
      <c r="D28">
        <v>1</v>
      </c>
      <c r="E28">
        <v>3</v>
      </c>
      <c r="F28">
        <v>2</v>
      </c>
      <c r="G28">
        <v>2</v>
      </c>
      <c r="H28">
        <v>2</v>
      </c>
      <c r="J28">
        <v>4</v>
      </c>
      <c r="K28">
        <v>3</v>
      </c>
      <c r="L28">
        <v>3</v>
      </c>
      <c r="M28" s="23">
        <f t="shared" si="0"/>
        <v>24</v>
      </c>
    </row>
    <row r="29" spans="2:13" x14ac:dyDescent="0.25">
      <c r="B29" s="31">
        <v>2</v>
      </c>
      <c r="C29" s="24">
        <v>2</v>
      </c>
      <c r="D29">
        <v>1</v>
      </c>
      <c r="E29">
        <v>3</v>
      </c>
      <c r="F29">
        <v>2</v>
      </c>
      <c r="G29">
        <v>2</v>
      </c>
      <c r="H29">
        <v>2</v>
      </c>
      <c r="J29">
        <v>4</v>
      </c>
      <c r="M29" s="23">
        <f t="shared" si="0"/>
        <v>18</v>
      </c>
    </row>
    <row r="30" spans="2:13" x14ac:dyDescent="0.25">
      <c r="B30" s="31">
        <v>2</v>
      </c>
      <c r="C30" s="24">
        <v>2</v>
      </c>
      <c r="D30">
        <v>1</v>
      </c>
      <c r="E30">
        <v>3</v>
      </c>
      <c r="F30">
        <v>2</v>
      </c>
      <c r="G30">
        <v>2</v>
      </c>
      <c r="H30">
        <v>2</v>
      </c>
      <c r="I30">
        <v>3</v>
      </c>
      <c r="J30">
        <v>3</v>
      </c>
      <c r="K30">
        <v>3</v>
      </c>
      <c r="L30">
        <v>3</v>
      </c>
      <c r="M30" s="23">
        <f t="shared" si="0"/>
        <v>26</v>
      </c>
    </row>
    <row r="31" spans="2:13" x14ac:dyDescent="0.25">
      <c r="B31" s="31">
        <v>2</v>
      </c>
      <c r="C31" s="24">
        <v>2</v>
      </c>
      <c r="E31">
        <v>3</v>
      </c>
      <c r="G31">
        <v>2</v>
      </c>
      <c r="H31">
        <v>2</v>
      </c>
      <c r="I31">
        <v>3</v>
      </c>
      <c r="J31">
        <v>4</v>
      </c>
      <c r="K31">
        <v>3</v>
      </c>
      <c r="L31">
        <v>3</v>
      </c>
      <c r="M31" s="23">
        <f t="shared" si="0"/>
        <v>24</v>
      </c>
    </row>
    <row r="32" spans="2:13" x14ac:dyDescent="0.25">
      <c r="D32">
        <v>1</v>
      </c>
      <c r="G32">
        <v>2</v>
      </c>
      <c r="J32">
        <v>4</v>
      </c>
      <c r="K32">
        <v>3</v>
      </c>
      <c r="L32">
        <v>3</v>
      </c>
      <c r="M32" s="23">
        <f t="shared" si="0"/>
        <v>13</v>
      </c>
    </row>
    <row r="33" spans="2:13" x14ac:dyDescent="0.25">
      <c r="B33" s="31">
        <v>2</v>
      </c>
      <c r="C33" s="24">
        <v>2</v>
      </c>
      <c r="D33">
        <v>1</v>
      </c>
      <c r="E33">
        <v>3</v>
      </c>
      <c r="F33">
        <v>2</v>
      </c>
      <c r="G33">
        <v>2</v>
      </c>
      <c r="H33">
        <v>2</v>
      </c>
      <c r="I33">
        <v>3</v>
      </c>
      <c r="J33">
        <v>4</v>
      </c>
      <c r="K33">
        <v>3</v>
      </c>
      <c r="L33">
        <v>3</v>
      </c>
      <c r="M33" s="23">
        <f t="shared" si="0"/>
        <v>27</v>
      </c>
    </row>
    <row r="34" spans="2:13" x14ac:dyDescent="0.25">
      <c r="B34" s="31">
        <v>2</v>
      </c>
      <c r="C34" s="24">
        <v>2</v>
      </c>
      <c r="D34">
        <v>1</v>
      </c>
      <c r="E34">
        <v>3</v>
      </c>
      <c r="F34">
        <v>2</v>
      </c>
      <c r="G34">
        <v>2</v>
      </c>
      <c r="H34">
        <v>2</v>
      </c>
      <c r="I34">
        <v>3</v>
      </c>
      <c r="J34">
        <v>4</v>
      </c>
      <c r="K34">
        <v>3</v>
      </c>
      <c r="L34">
        <v>3</v>
      </c>
      <c r="M34" s="23">
        <f t="shared" si="0"/>
        <v>27</v>
      </c>
    </row>
    <row r="35" spans="2:13" x14ac:dyDescent="0.25">
      <c r="B35" s="31">
        <v>1</v>
      </c>
      <c r="C35" s="24">
        <v>1</v>
      </c>
      <c r="D35">
        <v>1</v>
      </c>
      <c r="E35">
        <v>3</v>
      </c>
      <c r="F35">
        <v>2</v>
      </c>
      <c r="H35">
        <v>1</v>
      </c>
      <c r="I35">
        <v>3</v>
      </c>
      <c r="J35">
        <v>3</v>
      </c>
      <c r="K35">
        <v>2</v>
      </c>
      <c r="L35">
        <v>2</v>
      </c>
      <c r="M35" s="23">
        <f t="shared" si="0"/>
        <v>19</v>
      </c>
    </row>
    <row r="36" spans="2:13" x14ac:dyDescent="0.25">
      <c r="B36" s="31">
        <v>2</v>
      </c>
      <c r="C36" s="24">
        <v>2</v>
      </c>
      <c r="D36">
        <v>1</v>
      </c>
      <c r="E36">
        <v>3</v>
      </c>
      <c r="F36">
        <v>2</v>
      </c>
      <c r="G36">
        <v>1</v>
      </c>
      <c r="H36">
        <v>1</v>
      </c>
      <c r="I36">
        <v>3</v>
      </c>
      <c r="J36">
        <v>2</v>
      </c>
      <c r="K36">
        <v>1</v>
      </c>
      <c r="L36">
        <v>1</v>
      </c>
      <c r="M36" s="23">
        <f t="shared" si="0"/>
        <v>19</v>
      </c>
    </row>
    <row r="37" spans="2:13" x14ac:dyDescent="0.25">
      <c r="B37" s="31">
        <v>2</v>
      </c>
      <c r="C37" s="24">
        <v>2</v>
      </c>
      <c r="D37">
        <v>1</v>
      </c>
      <c r="E37">
        <v>3</v>
      </c>
      <c r="F37">
        <v>2</v>
      </c>
      <c r="G37">
        <v>2</v>
      </c>
      <c r="H37">
        <v>2</v>
      </c>
      <c r="I37">
        <v>3</v>
      </c>
      <c r="J37">
        <v>4</v>
      </c>
      <c r="K37">
        <v>3</v>
      </c>
      <c r="L37">
        <v>3</v>
      </c>
      <c r="M37" s="23">
        <f t="shared" si="0"/>
        <v>27</v>
      </c>
    </row>
    <row r="38" spans="2:13" x14ac:dyDescent="0.25">
      <c r="B38" s="31">
        <v>2</v>
      </c>
      <c r="C38" s="24">
        <v>2</v>
      </c>
      <c r="D38">
        <v>1</v>
      </c>
      <c r="E38">
        <v>3</v>
      </c>
      <c r="F38">
        <v>2</v>
      </c>
      <c r="G38">
        <v>2</v>
      </c>
      <c r="H38">
        <v>2</v>
      </c>
      <c r="I38">
        <v>3</v>
      </c>
      <c r="J38">
        <v>4</v>
      </c>
      <c r="K38">
        <v>3</v>
      </c>
      <c r="L38">
        <v>3</v>
      </c>
      <c r="M38" s="23">
        <f t="shared" si="0"/>
        <v>27</v>
      </c>
    </row>
    <row r="39" spans="2:13" x14ac:dyDescent="0.25">
      <c r="B39" s="31">
        <v>2</v>
      </c>
      <c r="C39" s="24">
        <v>2</v>
      </c>
      <c r="D39">
        <v>1</v>
      </c>
      <c r="E39">
        <v>3</v>
      </c>
      <c r="F39">
        <v>2</v>
      </c>
      <c r="G39">
        <v>2</v>
      </c>
      <c r="I39">
        <v>3</v>
      </c>
      <c r="J39">
        <v>4</v>
      </c>
      <c r="K39">
        <v>3</v>
      </c>
      <c r="L39">
        <v>3</v>
      </c>
      <c r="M39" s="23">
        <f t="shared" si="0"/>
        <v>25</v>
      </c>
    </row>
    <row r="40" spans="2:13" x14ac:dyDescent="0.25">
      <c r="B40" s="31">
        <v>2</v>
      </c>
      <c r="C40" s="24">
        <v>1</v>
      </c>
      <c r="D40">
        <v>1</v>
      </c>
      <c r="J40">
        <v>4</v>
      </c>
      <c r="K40">
        <v>3</v>
      </c>
      <c r="L40">
        <v>3</v>
      </c>
      <c r="M40" s="23">
        <f t="shared" si="0"/>
        <v>14</v>
      </c>
    </row>
    <row r="41" spans="2:13" x14ac:dyDescent="0.25">
      <c r="B41" s="31">
        <v>0</v>
      </c>
      <c r="C41" s="24">
        <v>0</v>
      </c>
      <c r="M41" s="23">
        <f t="shared" si="0"/>
        <v>0</v>
      </c>
    </row>
    <row r="42" spans="2:13" x14ac:dyDescent="0.25">
      <c r="B42" s="31">
        <v>2</v>
      </c>
      <c r="D42">
        <v>0</v>
      </c>
      <c r="E42">
        <v>3</v>
      </c>
      <c r="F42">
        <v>2</v>
      </c>
      <c r="G42">
        <v>2</v>
      </c>
      <c r="H42">
        <v>2</v>
      </c>
      <c r="K42">
        <v>2</v>
      </c>
      <c r="L42">
        <v>3</v>
      </c>
      <c r="M42" s="23">
        <f t="shared" si="0"/>
        <v>16</v>
      </c>
    </row>
    <row r="43" spans="2:13" x14ac:dyDescent="0.25">
      <c r="B43" s="31">
        <v>2</v>
      </c>
      <c r="C43" s="24">
        <v>2</v>
      </c>
      <c r="D43">
        <v>1</v>
      </c>
      <c r="E43">
        <v>2</v>
      </c>
      <c r="F43">
        <v>1</v>
      </c>
      <c r="G43">
        <v>2</v>
      </c>
      <c r="H43">
        <v>2</v>
      </c>
      <c r="I43">
        <v>2</v>
      </c>
      <c r="J43">
        <v>3</v>
      </c>
      <c r="K43">
        <v>2</v>
      </c>
      <c r="L43">
        <v>3</v>
      </c>
      <c r="M43" s="23">
        <f t="shared" si="0"/>
        <v>22</v>
      </c>
    </row>
    <row r="44" spans="2:13" x14ac:dyDescent="0.25">
      <c r="B44" s="31">
        <v>2</v>
      </c>
      <c r="C44" s="24">
        <v>1</v>
      </c>
      <c r="D44">
        <v>1</v>
      </c>
      <c r="E44">
        <v>3</v>
      </c>
      <c r="F44">
        <v>1</v>
      </c>
      <c r="G44">
        <v>2</v>
      </c>
      <c r="H44">
        <v>2</v>
      </c>
      <c r="K44">
        <v>3</v>
      </c>
      <c r="L44">
        <v>1</v>
      </c>
      <c r="M44" s="23">
        <f t="shared" si="0"/>
        <v>16</v>
      </c>
    </row>
    <row r="45" spans="2:13" x14ac:dyDescent="0.25">
      <c r="K45">
        <v>3</v>
      </c>
      <c r="L45">
        <v>3</v>
      </c>
      <c r="M45" s="23">
        <f t="shared" si="0"/>
        <v>6</v>
      </c>
    </row>
    <row r="46" spans="2:13" x14ac:dyDescent="0.25">
      <c r="B46" s="31">
        <v>0</v>
      </c>
      <c r="C46" s="24">
        <v>2</v>
      </c>
      <c r="D46">
        <v>1</v>
      </c>
      <c r="E46">
        <v>3</v>
      </c>
      <c r="F46">
        <v>2</v>
      </c>
      <c r="G46">
        <v>2</v>
      </c>
      <c r="M46" s="23">
        <f t="shared" si="0"/>
        <v>10</v>
      </c>
    </row>
    <row r="47" spans="2:13" x14ac:dyDescent="0.25">
      <c r="B47" s="31">
        <v>1.5</v>
      </c>
      <c r="C47" s="24">
        <v>2</v>
      </c>
      <c r="D47">
        <v>1</v>
      </c>
      <c r="G47">
        <v>2</v>
      </c>
      <c r="H47">
        <v>2</v>
      </c>
      <c r="J47">
        <v>3</v>
      </c>
      <c r="K47">
        <v>2</v>
      </c>
      <c r="L47">
        <v>3</v>
      </c>
      <c r="M47" s="23">
        <f t="shared" si="0"/>
        <v>16.5</v>
      </c>
    </row>
    <row r="48" spans="2:13" x14ac:dyDescent="0.25">
      <c r="B48" s="31">
        <v>0</v>
      </c>
      <c r="G48">
        <v>2</v>
      </c>
      <c r="M48" s="23">
        <f t="shared" si="0"/>
        <v>2</v>
      </c>
    </row>
    <row r="49" spans="2:13" x14ac:dyDescent="0.25">
      <c r="B49" s="31">
        <v>0</v>
      </c>
      <c r="C49" s="24">
        <v>2</v>
      </c>
      <c r="M49" s="23">
        <f t="shared" si="0"/>
        <v>2</v>
      </c>
    </row>
    <row r="50" spans="2:13" x14ac:dyDescent="0.25">
      <c r="B50" s="31">
        <v>2</v>
      </c>
      <c r="D50">
        <v>1</v>
      </c>
      <c r="M50" s="23">
        <f t="shared" si="0"/>
        <v>3</v>
      </c>
    </row>
    <row r="51" spans="2:13" x14ac:dyDescent="0.25">
      <c r="B51" s="31">
        <v>2</v>
      </c>
      <c r="C51" s="24">
        <v>2</v>
      </c>
      <c r="E51">
        <v>3</v>
      </c>
      <c r="G51">
        <v>2</v>
      </c>
      <c r="J51">
        <v>2</v>
      </c>
      <c r="K51">
        <v>2</v>
      </c>
      <c r="L51">
        <v>2</v>
      </c>
      <c r="M51" s="23">
        <f t="shared" si="0"/>
        <v>15</v>
      </c>
    </row>
    <row r="52" spans="2:13" x14ac:dyDescent="0.25">
      <c r="B52" s="31">
        <v>2</v>
      </c>
      <c r="C52" s="24">
        <v>2</v>
      </c>
      <c r="D52">
        <v>1</v>
      </c>
      <c r="E52">
        <v>3</v>
      </c>
      <c r="F52">
        <v>2</v>
      </c>
      <c r="G52">
        <v>2</v>
      </c>
      <c r="H52">
        <v>2</v>
      </c>
      <c r="I52">
        <v>3</v>
      </c>
      <c r="J52">
        <v>4</v>
      </c>
      <c r="K52">
        <v>3</v>
      </c>
      <c r="L52">
        <v>3</v>
      </c>
      <c r="M52" s="23">
        <f t="shared" si="0"/>
        <v>27</v>
      </c>
    </row>
    <row r="53" spans="2:13" x14ac:dyDescent="0.25">
      <c r="B53" s="31">
        <v>2</v>
      </c>
      <c r="C53" s="24">
        <v>2</v>
      </c>
      <c r="D53">
        <v>1</v>
      </c>
      <c r="E53">
        <v>3</v>
      </c>
      <c r="F53">
        <v>2</v>
      </c>
      <c r="G53">
        <v>2</v>
      </c>
      <c r="H53">
        <v>2</v>
      </c>
      <c r="I53">
        <v>3</v>
      </c>
      <c r="J53">
        <v>4</v>
      </c>
      <c r="K53">
        <v>3</v>
      </c>
      <c r="L53">
        <v>3</v>
      </c>
      <c r="M53" s="23">
        <f t="shared" si="0"/>
        <v>27</v>
      </c>
    </row>
    <row r="54" spans="2:13" x14ac:dyDescent="0.25">
      <c r="B54" s="31">
        <v>2</v>
      </c>
      <c r="C54" s="24">
        <v>2</v>
      </c>
      <c r="D54">
        <v>1</v>
      </c>
      <c r="E54">
        <v>3</v>
      </c>
      <c r="F54">
        <v>2</v>
      </c>
      <c r="G54">
        <v>2</v>
      </c>
      <c r="H54">
        <v>2</v>
      </c>
      <c r="I54">
        <v>3</v>
      </c>
      <c r="J54">
        <v>4</v>
      </c>
      <c r="K54">
        <v>3</v>
      </c>
      <c r="L54">
        <v>3</v>
      </c>
      <c r="M54" s="23">
        <f t="shared" si="0"/>
        <v>27</v>
      </c>
    </row>
    <row r="55" spans="2:13" x14ac:dyDescent="0.25">
      <c r="B55" s="31">
        <v>2</v>
      </c>
      <c r="C55" s="24">
        <v>2</v>
      </c>
      <c r="D55">
        <v>1</v>
      </c>
      <c r="E55">
        <v>3</v>
      </c>
      <c r="F55">
        <v>2</v>
      </c>
      <c r="G55">
        <v>2</v>
      </c>
      <c r="H55">
        <v>2</v>
      </c>
      <c r="I55">
        <v>3</v>
      </c>
      <c r="J55">
        <v>3</v>
      </c>
      <c r="K55">
        <v>3</v>
      </c>
      <c r="L55">
        <v>3</v>
      </c>
      <c r="M55" s="23">
        <f t="shared" si="0"/>
        <v>26</v>
      </c>
    </row>
    <row r="56" spans="2:13" x14ac:dyDescent="0.25">
      <c r="B56" s="31">
        <v>0</v>
      </c>
      <c r="C56" s="24">
        <v>2</v>
      </c>
      <c r="D56">
        <v>1</v>
      </c>
      <c r="M56" s="23">
        <f t="shared" si="0"/>
        <v>3</v>
      </c>
    </row>
    <row r="57" spans="2:13" x14ac:dyDescent="0.25">
      <c r="B57" s="31">
        <v>2</v>
      </c>
      <c r="C57" s="24">
        <v>2</v>
      </c>
      <c r="D57">
        <v>1</v>
      </c>
      <c r="E57">
        <v>3</v>
      </c>
      <c r="F57">
        <v>2</v>
      </c>
      <c r="G57">
        <v>2</v>
      </c>
      <c r="H57">
        <v>2</v>
      </c>
      <c r="I57">
        <v>3</v>
      </c>
      <c r="J57">
        <v>4</v>
      </c>
      <c r="K57">
        <v>3</v>
      </c>
      <c r="L57">
        <v>3</v>
      </c>
      <c r="M57" s="23">
        <f t="shared" si="0"/>
        <v>27</v>
      </c>
    </row>
    <row r="58" spans="2:13" x14ac:dyDescent="0.25">
      <c r="E58">
        <v>3</v>
      </c>
      <c r="F58">
        <v>2</v>
      </c>
      <c r="G58">
        <v>2</v>
      </c>
      <c r="H58" t="s">
        <v>90</v>
      </c>
      <c r="I58">
        <v>3</v>
      </c>
      <c r="J58">
        <v>4</v>
      </c>
      <c r="K58">
        <v>3</v>
      </c>
      <c r="L58">
        <v>3</v>
      </c>
      <c r="M58" s="23">
        <f t="shared" si="0"/>
        <v>20</v>
      </c>
    </row>
    <row r="59" spans="2:13" x14ac:dyDescent="0.25">
      <c r="B59" s="31">
        <v>2</v>
      </c>
      <c r="C59" s="24">
        <v>2</v>
      </c>
      <c r="D59">
        <v>1</v>
      </c>
      <c r="E59">
        <v>3</v>
      </c>
      <c r="F59">
        <v>2</v>
      </c>
      <c r="G59">
        <v>1</v>
      </c>
      <c r="H59">
        <v>2</v>
      </c>
      <c r="I59">
        <v>3</v>
      </c>
      <c r="J59">
        <v>4</v>
      </c>
      <c r="K59">
        <v>3</v>
      </c>
      <c r="L59">
        <v>3</v>
      </c>
      <c r="M59" s="23">
        <f t="shared" si="0"/>
        <v>26</v>
      </c>
    </row>
    <row r="60" spans="2:13" x14ac:dyDescent="0.25">
      <c r="D60">
        <v>1</v>
      </c>
      <c r="E60">
        <v>3</v>
      </c>
      <c r="F60">
        <v>2</v>
      </c>
      <c r="G60">
        <v>2</v>
      </c>
      <c r="H60">
        <v>2</v>
      </c>
      <c r="I60">
        <v>3</v>
      </c>
      <c r="J60">
        <v>4</v>
      </c>
      <c r="K60">
        <v>3</v>
      </c>
      <c r="L60">
        <v>3</v>
      </c>
      <c r="M60" s="23">
        <f t="shared" si="0"/>
        <v>23</v>
      </c>
    </row>
    <row r="61" spans="2:13" x14ac:dyDescent="0.25">
      <c r="B61" s="31">
        <v>2</v>
      </c>
      <c r="C61" s="24">
        <v>1</v>
      </c>
      <c r="D61">
        <v>1</v>
      </c>
      <c r="E61">
        <v>3</v>
      </c>
      <c r="F61">
        <v>2</v>
      </c>
      <c r="G61">
        <v>2</v>
      </c>
      <c r="H61">
        <v>2</v>
      </c>
      <c r="I61">
        <v>3</v>
      </c>
      <c r="J61">
        <v>4</v>
      </c>
      <c r="K61">
        <v>3</v>
      </c>
      <c r="L61">
        <v>3</v>
      </c>
      <c r="M61" s="23">
        <f t="shared" si="0"/>
        <v>26</v>
      </c>
    </row>
    <row r="62" spans="2:13" x14ac:dyDescent="0.25">
      <c r="B62" s="31">
        <v>1</v>
      </c>
      <c r="C62" s="24">
        <v>2</v>
      </c>
      <c r="D62">
        <v>1</v>
      </c>
      <c r="E62">
        <v>3</v>
      </c>
      <c r="F62">
        <v>2</v>
      </c>
      <c r="G62">
        <v>2</v>
      </c>
      <c r="H62">
        <v>2</v>
      </c>
      <c r="I62">
        <v>3</v>
      </c>
      <c r="J62">
        <v>4</v>
      </c>
      <c r="K62">
        <v>3</v>
      </c>
      <c r="L62">
        <v>3</v>
      </c>
      <c r="M62" s="23">
        <f t="shared" si="0"/>
        <v>26</v>
      </c>
    </row>
    <row r="63" spans="2:13" x14ac:dyDescent="0.25">
      <c r="B63" s="31">
        <v>2</v>
      </c>
      <c r="C63" s="24">
        <v>2</v>
      </c>
      <c r="G63">
        <v>2</v>
      </c>
      <c r="H63">
        <v>2</v>
      </c>
      <c r="J63">
        <v>4</v>
      </c>
      <c r="K63">
        <v>1</v>
      </c>
      <c r="L63">
        <v>3</v>
      </c>
      <c r="M63" s="23">
        <f t="shared" si="0"/>
        <v>16</v>
      </c>
    </row>
    <row r="64" spans="2:13" x14ac:dyDescent="0.25">
      <c r="B64" s="31">
        <v>2</v>
      </c>
      <c r="C64" s="24">
        <v>2</v>
      </c>
      <c r="D64">
        <v>1</v>
      </c>
      <c r="E64">
        <v>3</v>
      </c>
      <c r="F64">
        <v>2</v>
      </c>
      <c r="G64">
        <v>2</v>
      </c>
      <c r="H64">
        <v>2</v>
      </c>
      <c r="I64">
        <v>3</v>
      </c>
      <c r="M64" s="23">
        <f t="shared" si="0"/>
        <v>17</v>
      </c>
    </row>
    <row r="65" spans="2:13" x14ac:dyDescent="0.25">
      <c r="B65" s="31">
        <v>2</v>
      </c>
      <c r="C65" s="24">
        <v>2</v>
      </c>
      <c r="D65">
        <v>1</v>
      </c>
      <c r="E65">
        <v>3</v>
      </c>
      <c r="F65">
        <v>2</v>
      </c>
      <c r="G65">
        <v>2</v>
      </c>
      <c r="H65">
        <v>2</v>
      </c>
      <c r="J65">
        <v>4</v>
      </c>
      <c r="K65">
        <v>3</v>
      </c>
      <c r="L65">
        <v>3</v>
      </c>
      <c r="M65" s="23">
        <f t="shared" si="0"/>
        <v>24</v>
      </c>
    </row>
    <row r="66" spans="2:13" x14ac:dyDescent="0.25">
      <c r="B66" s="31">
        <v>2</v>
      </c>
      <c r="C66" s="24">
        <v>2</v>
      </c>
      <c r="D66">
        <v>1</v>
      </c>
      <c r="E66">
        <v>3</v>
      </c>
      <c r="F66">
        <v>2</v>
      </c>
      <c r="H66">
        <v>2</v>
      </c>
      <c r="I66">
        <v>3</v>
      </c>
      <c r="J66">
        <v>4</v>
      </c>
      <c r="K66">
        <v>3</v>
      </c>
      <c r="L66">
        <v>3</v>
      </c>
      <c r="M66" s="23">
        <f t="shared" si="0"/>
        <v>25</v>
      </c>
    </row>
    <row r="67" spans="2:13" x14ac:dyDescent="0.25">
      <c r="B67" s="31">
        <v>2</v>
      </c>
      <c r="C67" s="24">
        <v>2</v>
      </c>
      <c r="D67">
        <v>1</v>
      </c>
      <c r="E67">
        <v>3</v>
      </c>
      <c r="F67">
        <v>0</v>
      </c>
      <c r="G67">
        <v>1</v>
      </c>
      <c r="H67">
        <v>2</v>
      </c>
      <c r="I67">
        <v>3</v>
      </c>
      <c r="J67">
        <v>3</v>
      </c>
      <c r="K67">
        <v>3</v>
      </c>
      <c r="L67">
        <v>3</v>
      </c>
      <c r="M67" s="23">
        <f t="shared" ref="M67:M80" si="1">SUM(B67:L67)</f>
        <v>23</v>
      </c>
    </row>
    <row r="68" spans="2:13" x14ac:dyDescent="0.25">
      <c r="B68" s="31">
        <v>2</v>
      </c>
      <c r="C68" s="24">
        <v>2</v>
      </c>
      <c r="D68">
        <v>1</v>
      </c>
      <c r="E68">
        <v>3</v>
      </c>
      <c r="F68">
        <v>2</v>
      </c>
      <c r="G68">
        <v>2</v>
      </c>
      <c r="H68">
        <v>2</v>
      </c>
      <c r="I68">
        <v>3</v>
      </c>
      <c r="J68">
        <v>4</v>
      </c>
      <c r="K68">
        <v>3</v>
      </c>
      <c r="L68">
        <v>3</v>
      </c>
      <c r="M68" s="23">
        <f t="shared" si="1"/>
        <v>27</v>
      </c>
    </row>
    <row r="69" spans="2:13" x14ac:dyDescent="0.25">
      <c r="B69" s="31">
        <v>2</v>
      </c>
      <c r="C69" s="24">
        <v>2</v>
      </c>
      <c r="D69">
        <v>1</v>
      </c>
      <c r="E69">
        <v>3</v>
      </c>
      <c r="F69">
        <v>2</v>
      </c>
      <c r="G69">
        <v>2</v>
      </c>
      <c r="H69">
        <v>2</v>
      </c>
      <c r="I69">
        <v>3</v>
      </c>
      <c r="J69">
        <v>4</v>
      </c>
      <c r="K69">
        <v>3</v>
      </c>
      <c r="L69">
        <v>3</v>
      </c>
      <c r="M69" s="23">
        <f t="shared" si="1"/>
        <v>27</v>
      </c>
    </row>
    <row r="70" spans="2:13" x14ac:dyDescent="0.25">
      <c r="B70" s="31">
        <v>0</v>
      </c>
      <c r="C70" s="24">
        <v>2</v>
      </c>
      <c r="D70">
        <v>1</v>
      </c>
      <c r="E70">
        <v>3</v>
      </c>
      <c r="F70">
        <v>2</v>
      </c>
      <c r="G70">
        <v>2</v>
      </c>
      <c r="H70">
        <v>2</v>
      </c>
      <c r="I70">
        <v>3</v>
      </c>
      <c r="J70">
        <v>4</v>
      </c>
      <c r="M70" s="23">
        <f t="shared" si="1"/>
        <v>19</v>
      </c>
    </row>
    <row r="71" spans="2:13" x14ac:dyDescent="0.25">
      <c r="B71" s="31">
        <v>2</v>
      </c>
      <c r="C71" s="24">
        <v>2</v>
      </c>
      <c r="D71">
        <v>1</v>
      </c>
      <c r="F71">
        <v>2</v>
      </c>
      <c r="G71">
        <v>2</v>
      </c>
      <c r="H71">
        <v>2</v>
      </c>
      <c r="I71">
        <v>3</v>
      </c>
      <c r="J71">
        <v>4</v>
      </c>
      <c r="K71">
        <v>3</v>
      </c>
      <c r="L71">
        <v>3</v>
      </c>
      <c r="M71" s="23">
        <f t="shared" si="1"/>
        <v>24</v>
      </c>
    </row>
    <row r="72" spans="2:13" x14ac:dyDescent="0.25">
      <c r="F72">
        <v>2</v>
      </c>
      <c r="G72">
        <v>1</v>
      </c>
      <c r="H72">
        <v>1</v>
      </c>
      <c r="I72">
        <v>3</v>
      </c>
      <c r="J72">
        <v>3</v>
      </c>
      <c r="K72">
        <v>2</v>
      </c>
      <c r="L72">
        <v>2</v>
      </c>
      <c r="M72" s="23">
        <f t="shared" si="1"/>
        <v>14</v>
      </c>
    </row>
    <row r="73" spans="2:13" x14ac:dyDescent="0.25">
      <c r="B73" s="31">
        <v>0</v>
      </c>
      <c r="C73" s="24">
        <v>2</v>
      </c>
      <c r="D73">
        <v>1</v>
      </c>
      <c r="E73">
        <v>3</v>
      </c>
      <c r="F73">
        <v>2</v>
      </c>
      <c r="G73">
        <v>2</v>
      </c>
      <c r="H73">
        <v>2</v>
      </c>
      <c r="I73">
        <v>3</v>
      </c>
      <c r="J73">
        <v>4</v>
      </c>
      <c r="M73" s="23">
        <f t="shared" si="1"/>
        <v>19</v>
      </c>
    </row>
    <row r="74" spans="2:13" x14ac:dyDescent="0.25">
      <c r="B74" s="31">
        <v>2</v>
      </c>
      <c r="C74" s="24">
        <v>2</v>
      </c>
      <c r="E74">
        <v>1</v>
      </c>
      <c r="G74">
        <v>2</v>
      </c>
      <c r="I74">
        <v>3</v>
      </c>
      <c r="J74">
        <v>4</v>
      </c>
      <c r="K74">
        <v>3</v>
      </c>
      <c r="L74">
        <v>3</v>
      </c>
      <c r="M74" s="23">
        <f t="shared" si="1"/>
        <v>20</v>
      </c>
    </row>
    <row r="75" spans="2:13" x14ac:dyDescent="0.25">
      <c r="B75" s="31">
        <v>2</v>
      </c>
      <c r="C75" s="24">
        <v>2</v>
      </c>
      <c r="D75">
        <v>1</v>
      </c>
      <c r="E75">
        <v>3</v>
      </c>
      <c r="F75">
        <v>2</v>
      </c>
      <c r="G75">
        <v>2</v>
      </c>
      <c r="H75">
        <v>2</v>
      </c>
      <c r="I75">
        <v>3</v>
      </c>
      <c r="J75">
        <v>4</v>
      </c>
      <c r="K75">
        <v>3</v>
      </c>
      <c r="L75">
        <v>3</v>
      </c>
      <c r="M75" s="23">
        <f t="shared" si="1"/>
        <v>27</v>
      </c>
    </row>
    <row r="76" spans="2:13" x14ac:dyDescent="0.25">
      <c r="B76" s="31">
        <v>2</v>
      </c>
      <c r="M76" s="23">
        <f t="shared" si="1"/>
        <v>2</v>
      </c>
    </row>
    <row r="77" spans="2:13" x14ac:dyDescent="0.25">
      <c r="B77" s="31">
        <v>2</v>
      </c>
      <c r="C77" s="24">
        <v>2</v>
      </c>
      <c r="D77">
        <v>0</v>
      </c>
      <c r="E77">
        <v>2</v>
      </c>
      <c r="F77">
        <v>1</v>
      </c>
      <c r="G77">
        <v>2</v>
      </c>
      <c r="H77">
        <v>2</v>
      </c>
      <c r="I77">
        <v>3</v>
      </c>
      <c r="J77">
        <v>4</v>
      </c>
      <c r="K77">
        <v>3</v>
      </c>
      <c r="L77">
        <v>3</v>
      </c>
      <c r="M77" s="23">
        <f t="shared" si="1"/>
        <v>24</v>
      </c>
    </row>
    <row r="78" spans="2:13" x14ac:dyDescent="0.25">
      <c r="B78" s="31">
        <v>0</v>
      </c>
      <c r="C78" s="24">
        <v>2</v>
      </c>
      <c r="D78">
        <v>1</v>
      </c>
      <c r="E78">
        <v>3</v>
      </c>
      <c r="G78">
        <v>2</v>
      </c>
      <c r="H78">
        <v>2</v>
      </c>
      <c r="I78">
        <v>3</v>
      </c>
      <c r="J78">
        <v>4</v>
      </c>
      <c r="K78">
        <v>3</v>
      </c>
      <c r="L78">
        <v>3</v>
      </c>
      <c r="M78" s="23">
        <f t="shared" si="1"/>
        <v>23</v>
      </c>
    </row>
    <row r="79" spans="2:13" x14ac:dyDescent="0.25">
      <c r="B79" s="31">
        <v>2</v>
      </c>
      <c r="C79" s="24">
        <v>2</v>
      </c>
      <c r="D79">
        <v>0</v>
      </c>
      <c r="E79">
        <v>3</v>
      </c>
      <c r="F79">
        <v>2</v>
      </c>
      <c r="G79">
        <v>2</v>
      </c>
      <c r="H79">
        <v>2</v>
      </c>
      <c r="I79">
        <v>3</v>
      </c>
      <c r="J79">
        <v>4</v>
      </c>
      <c r="K79">
        <v>3</v>
      </c>
      <c r="L79">
        <v>0</v>
      </c>
      <c r="M79" s="23">
        <f t="shared" si="1"/>
        <v>23</v>
      </c>
    </row>
    <row r="80" spans="2:13" x14ac:dyDescent="0.25">
      <c r="B80" s="31">
        <v>2</v>
      </c>
      <c r="C80" s="24">
        <v>2</v>
      </c>
      <c r="D80">
        <v>1</v>
      </c>
      <c r="E80">
        <v>3</v>
      </c>
      <c r="F80">
        <v>2</v>
      </c>
      <c r="G80">
        <v>2</v>
      </c>
      <c r="H80">
        <v>2</v>
      </c>
      <c r="I80">
        <v>3</v>
      </c>
      <c r="J80">
        <v>4</v>
      </c>
      <c r="K80">
        <v>3</v>
      </c>
      <c r="L80">
        <v>3</v>
      </c>
      <c r="M80" s="23">
        <f t="shared" si="1"/>
        <v>27</v>
      </c>
    </row>
    <row r="81" spans="2:13" x14ac:dyDescent="0.25">
      <c r="B81" s="24">
        <f t="shared" ref="B81:G81" si="2">AVERAGE(B2:B80)</f>
        <v>1.6232876712328768</v>
      </c>
      <c r="C81" s="24">
        <f t="shared" si="2"/>
        <v>1.828125</v>
      </c>
      <c r="D81" s="25">
        <f t="shared" si="2"/>
        <v>0.95238095238095233</v>
      </c>
      <c r="E81" s="25">
        <f t="shared" si="2"/>
        <v>2.918032786885246</v>
      </c>
      <c r="F81" s="25">
        <f t="shared" si="2"/>
        <v>1.8947368421052631</v>
      </c>
      <c r="G81" s="25">
        <f t="shared" si="2"/>
        <v>1.921875</v>
      </c>
      <c r="H81" s="25">
        <f t="shared" ref="H81:L81" si="3">AVERAGE(H2:H80)</f>
        <v>1.9272727272727272</v>
      </c>
      <c r="I81" s="25">
        <f t="shared" si="3"/>
        <v>2.9607843137254903</v>
      </c>
      <c r="J81" s="25">
        <f t="shared" si="3"/>
        <v>3.693548387096774</v>
      </c>
      <c r="K81" s="25">
        <f t="shared" si="3"/>
        <v>2.819672131147541</v>
      </c>
      <c r="L81" s="25">
        <f t="shared" si="3"/>
        <v>2.8305084745762712</v>
      </c>
    </row>
    <row r="82" spans="2:13" x14ac:dyDescent="0.25">
      <c r="B82" s="24">
        <f>B81/2</f>
        <v>0.81164383561643838</v>
      </c>
      <c r="C82" s="24">
        <f>C81/2</f>
        <v>0.9140625</v>
      </c>
      <c r="D82" s="25">
        <f>D81</f>
        <v>0.95238095238095233</v>
      </c>
      <c r="E82">
        <f>E81/3</f>
        <v>0.97267759562841538</v>
      </c>
      <c r="F82">
        <f>F81/2</f>
        <v>0.94736842105263153</v>
      </c>
      <c r="G82">
        <f>G81/2</f>
        <v>0.9609375</v>
      </c>
      <c r="H82">
        <f>H81/2</f>
        <v>0.96363636363636362</v>
      </c>
      <c r="I82">
        <f>I81/3</f>
        <v>0.98692810457516345</v>
      </c>
      <c r="J82">
        <f>J81/4</f>
        <v>0.92338709677419351</v>
      </c>
      <c r="K82">
        <f>K81/3</f>
        <v>0.93989071038251371</v>
      </c>
      <c r="L82">
        <f>L81/3</f>
        <v>0.94350282485875703</v>
      </c>
      <c r="M82" t="s">
        <v>117</v>
      </c>
    </row>
    <row r="83" spans="2:13" x14ac:dyDescent="0.25">
      <c r="B83" s="24">
        <v>2</v>
      </c>
      <c r="C83" s="24">
        <v>2</v>
      </c>
      <c r="D83">
        <v>1</v>
      </c>
      <c r="E83">
        <v>3</v>
      </c>
      <c r="F83">
        <v>2</v>
      </c>
      <c r="G83">
        <v>2</v>
      </c>
      <c r="H83">
        <v>2</v>
      </c>
      <c r="I83">
        <v>3</v>
      </c>
      <c r="J83">
        <v>4</v>
      </c>
      <c r="K83">
        <v>3</v>
      </c>
      <c r="L83" s="2">
        <v>3</v>
      </c>
      <c r="M83">
        <f>SUM(B83:L83)</f>
        <v>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 1</vt:lpstr>
      <vt:lpstr>Exam 2</vt:lpstr>
      <vt:lpstr>exerc</vt:lpstr>
      <vt:lpstr>Quiz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Laasonen Kari</dc:creator>
  <cp:lastModifiedBy>Laasonen Kari</cp:lastModifiedBy>
  <dcterms:created xsi:type="dcterms:W3CDTF">2022-10-25T09:01:25Z</dcterms:created>
  <dcterms:modified xsi:type="dcterms:W3CDTF">2022-12-19T12:18:15Z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2022-10-25T12:00:04+03:00</dcterms:created>
  <dcterms:modified xsi:type="dcterms:W3CDTF">2022-10-25T12:00:04+03:00</dcterms:modified>
  <cp:revision>0</cp:revision>
</cp:coreProperties>
</file>