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Luentomateriaali\CHEM-A1000 ABC\Excel-harjoituksia-2019\"/>
    </mc:Choice>
  </mc:AlternateContent>
  <bookViews>
    <workbookView xWindow="0" yWindow="465" windowWidth="25605" windowHeight="15525" tabRatio="500"/>
  </bookViews>
  <sheets>
    <sheet name="Tavoitteen haku" sheetId="1" r:id="rId1"/>
    <sheet name="Ratkaisin-happo" sheetId="2" r:id="rId2"/>
    <sheet name="Ratkaisin-esim." sheetId="4" r:id="rId3"/>
  </sheets>
  <definedNames>
    <definedName name="solver_adj" localSheetId="2" hidden="1">'Ratkaisin-esim.'!$A$5</definedName>
    <definedName name="solver_adj" localSheetId="1" hidden="1">'Ratkaisin-happo'!$B$9:$D$9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'Ratkaisin-esim.'!$L$6</definedName>
    <definedName name="solver_lhs1" localSheetId="1" hidden="1">'Ratkaisin-happo'!$A$16</definedName>
    <definedName name="solver_lhs2" localSheetId="2" hidden="1">'Ratkaisin-esim.'!$L$6</definedName>
    <definedName name="solver_lhs2" localSheetId="1" hidden="1">'Ratkaisin-happo'!$B$9:$D$9</definedName>
    <definedName name="solver_lhs3" localSheetId="2" hidden="1">'Ratkaisin-esim.'!$L$6</definedName>
    <definedName name="solver_lhs4" localSheetId="2" hidden="1">'Ratkaisin-esim.'!$L$6</definedName>
    <definedName name="solver_lhs5" localSheetId="2" hidden="1">'Ratkaisin-esim.'!$L$6</definedName>
    <definedName name="solver_lhs6" localSheetId="2" hidden="1">'Ratkaisin-esim.'!$L$9</definedName>
    <definedName name="solver_lhs7" localSheetId="2" hidden="1">'Ratkaisin-esim.'!$L$9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0</definedName>
    <definedName name="solver_num" localSheetId="1" hidden="1">2</definedName>
    <definedName name="solver_nwt" localSheetId="2" hidden="1">1</definedName>
    <definedName name="solver_nwt" localSheetId="1" hidden="1">1</definedName>
    <definedName name="solver_opt" localSheetId="2" hidden="1">'Ratkaisin-esim.'!$A$7</definedName>
    <definedName name="solver_opt" localSheetId="1" hidden="1">'Ratkaisin-happo'!$A$14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3</definedName>
    <definedName name="solver_rel1" localSheetId="1" hidden="1">2</definedName>
    <definedName name="solver_rel2" localSheetId="2" hidden="1">3</definedName>
    <definedName name="solver_rel2" localSheetId="1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3</definedName>
    <definedName name="solver_rhs1" localSheetId="2" hidden="1">35</definedName>
    <definedName name="solver_rhs1" localSheetId="1" hidden="1">'Ratkaisin-happo'!$E$9</definedName>
    <definedName name="solver_rhs2" localSheetId="2" hidden="1">35</definedName>
    <definedName name="solver_rhs2" localSheetId="1" hidden="1">0</definedName>
    <definedName name="solver_rhs3" localSheetId="2" hidden="1">35</definedName>
    <definedName name="solver_rhs4" localSheetId="2" hidden="1">35</definedName>
    <definedName name="solver_rhs5" localSheetId="2" hidden="1">35</definedName>
    <definedName name="solver_rhs6" localSheetId="2" hidden="1">0.2</definedName>
    <definedName name="solver_rhs7" localSheetId="2" hidden="1">0.2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3</definedName>
    <definedName name="solver_typ" localSheetId="1" hidden="1">3</definedName>
    <definedName name="solver_val" localSheetId="2" hidden="1">5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  <c r="A7" i="4" l="1"/>
  <c r="A16" i="2"/>
  <c r="D7" i="2"/>
  <c r="A14" i="2"/>
  <c r="E7" i="2"/>
  <c r="C7" i="2"/>
  <c r="B7" i="2"/>
  <c r="C8" i="1"/>
  <c r="A16" i="1" s="1"/>
  <c r="C6" i="1"/>
  <c r="D6" i="1"/>
  <c r="B6" i="1"/>
  <c r="A14" i="1" l="1"/>
</calcChain>
</file>

<file path=xl/sharedStrings.xml><?xml version="1.0" encoding="utf-8"?>
<sst xmlns="http://schemas.openxmlformats.org/spreadsheetml/2006/main" count="40" uniqueCount="31">
  <si>
    <t>Liuos A</t>
  </si>
  <si>
    <t>Liuos B</t>
  </si>
  <si>
    <t>Tavoite</t>
  </si>
  <si>
    <t>Määrä</t>
  </si>
  <si>
    <t>H2SO4</t>
  </si>
  <si>
    <t>Käytössä on 20% ja 12% liuoksia</t>
  </si>
  <si>
    <t>Laske tarvittavat määrät</t>
  </si>
  <si>
    <t>=D8*D7-C8*C7-B8*B7</t>
  </si>
  <si>
    <t>=(B8*B7+C8*C7)/(B8+C8)</t>
  </si>
  <si>
    <t>Taseyhtälö tuotteen ja lähtöaineiden happopitoisuuksien erona</t>
  </si>
  <si>
    <t>Solussa C8 on kaava =D8-B8</t>
  </si>
  <si>
    <t>Tarkoitus on valmistaa 7,5 litraa 18% rikkihappoliuosta</t>
  </si>
  <si>
    <t>Tarkoitus on valmistaa 300 litraa 10% rikkihappoliuosta</t>
  </si>
  <si>
    <t>Liuos C</t>
  </si>
  <si>
    <t>H2O</t>
  </si>
  <si>
    <t>=E9*E8-C9*C8-B9*B8-D9*D8</t>
  </si>
  <si>
    <t>Käytössä on 20%, 12% ja 3% liuoksia</t>
  </si>
  <si>
    <t>Hapon määrä Ratkaisimen tuloksesta</t>
  </si>
  <si>
    <t>litraa</t>
  </si>
  <si>
    <t>Pitoisuuden tarkistus</t>
  </si>
  <si>
    <t>%</t>
  </si>
  <si>
    <t>Ratkaise</t>
  </si>
  <si>
    <t>alkuarvaus</t>
  </si>
  <si>
    <t>funktio</t>
  </si>
  <si>
    <t>x*ln(x)+2*x=5</t>
  </si>
  <si>
    <t>Käytetään työkalua "Tavoitteen haku" eli "What-if analysis" alta "Goal seek"</t>
  </si>
  <si>
    <t>Muutetaan solun B8 arvoa niin että taseyhtälö solussa A14 saa arvon 0</t>
  </si>
  <si>
    <t>=(B9*B8+C9*C8+D9*D8)/(B9+C9+D9)</t>
  </si>
  <si>
    <t>Käytetään työkalua "Ratkaisin" eli "Solver"</t>
  </si>
  <si>
    <t>=A5*LN(A5)+2*A5</t>
  </si>
  <si>
    <t>tavoiteltu 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</si>
</sst>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K22" sqref="K22"/>
    </sheetView>
  </sheetViews>
  <sheetFormatPr defaultColWidth="11" defaultRowHeight="15.75"/>
  <sheetData>
    <row r="1" spans="1:4">
      <c r="A1" t="s">
        <v>11</v>
      </c>
    </row>
    <row r="2" spans="1:4">
      <c r="A2" t="s">
        <v>5</v>
      </c>
    </row>
    <row r="3" spans="1:4">
      <c r="A3" t="s">
        <v>6</v>
      </c>
    </row>
    <row r="5" spans="1:4">
      <c r="B5" t="s">
        <v>0</v>
      </c>
      <c r="C5" t="s">
        <v>1</v>
      </c>
      <c r="D5" t="s">
        <v>2</v>
      </c>
    </row>
    <row r="6" spans="1:4">
      <c r="A6" t="s">
        <v>14</v>
      </c>
      <c r="B6">
        <f>100-B7</f>
        <v>80</v>
      </c>
      <c r="C6">
        <f t="shared" ref="C6:D6" si="0">100-C7</f>
        <v>88</v>
      </c>
      <c r="D6">
        <f t="shared" si="0"/>
        <v>82</v>
      </c>
    </row>
    <row r="7" spans="1:4">
      <c r="A7" t="s">
        <v>4</v>
      </c>
      <c r="B7">
        <v>20</v>
      </c>
      <c r="C7">
        <v>12</v>
      </c>
      <c r="D7">
        <v>18</v>
      </c>
    </row>
    <row r="8" spans="1:4">
      <c r="A8" t="s">
        <v>3</v>
      </c>
      <c r="B8">
        <v>5</v>
      </c>
      <c r="C8">
        <f>D8-B8</f>
        <v>2.5</v>
      </c>
      <c r="D8">
        <v>7.5</v>
      </c>
    </row>
    <row r="9" spans="1:4">
      <c r="C9" t="s">
        <v>10</v>
      </c>
    </row>
    <row r="11" spans="1:4">
      <c r="A11" t="s">
        <v>25</v>
      </c>
    </row>
    <row r="12" spans="1:4">
      <c r="A12" t="s">
        <v>26</v>
      </c>
    </row>
    <row r="13" spans="1:4">
      <c r="A13" t="s">
        <v>9</v>
      </c>
    </row>
    <row r="14" spans="1:4">
      <c r="A14">
        <f>D8*D7-C8*C7-B8*B7</f>
        <v>5</v>
      </c>
      <c r="B14" s="1" t="s">
        <v>7</v>
      </c>
    </row>
    <row r="15" spans="1:4">
      <c r="A15" t="s">
        <v>19</v>
      </c>
    </row>
    <row r="16" spans="1:4">
      <c r="A16">
        <f>(B8*B7+C8*C7)/(B8+C8)</f>
        <v>17.333333333333332</v>
      </c>
      <c r="B16" s="1" t="s">
        <v>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2" workbookViewId="0">
      <selection activeCell="J18" sqref="J18"/>
    </sheetView>
  </sheetViews>
  <sheetFormatPr defaultColWidth="11" defaultRowHeight="15.75"/>
  <cols>
    <col min="1" max="1" width="11.5" bestFit="1" customWidth="1"/>
  </cols>
  <sheetData>
    <row r="2" spans="1:5">
      <c r="A2" t="s">
        <v>12</v>
      </c>
    </row>
    <row r="3" spans="1:5">
      <c r="A3" t="s">
        <v>16</v>
      </c>
    </row>
    <row r="4" spans="1:5">
      <c r="A4" t="s">
        <v>6</v>
      </c>
    </row>
    <row r="6" spans="1:5">
      <c r="B6" t="s">
        <v>0</v>
      </c>
      <c r="C6" t="s">
        <v>1</v>
      </c>
      <c r="D6" t="s">
        <v>13</v>
      </c>
      <c r="E6" t="s">
        <v>2</v>
      </c>
    </row>
    <row r="7" spans="1:5">
      <c r="A7" t="s">
        <v>14</v>
      </c>
      <c r="B7">
        <f>100-B8</f>
        <v>80</v>
      </c>
      <c r="C7">
        <f t="shared" ref="C7" si="0">100-C8</f>
        <v>88</v>
      </c>
      <c r="D7">
        <f>100-D8</f>
        <v>97</v>
      </c>
      <c r="E7">
        <f>100-E8</f>
        <v>90</v>
      </c>
    </row>
    <row r="8" spans="1:5">
      <c r="A8" t="s">
        <v>4</v>
      </c>
      <c r="B8">
        <v>20</v>
      </c>
      <c r="C8">
        <v>12</v>
      </c>
      <c r="D8">
        <v>3</v>
      </c>
      <c r="E8">
        <v>10</v>
      </c>
    </row>
    <row r="9" spans="1:5">
      <c r="A9" t="s">
        <v>3</v>
      </c>
      <c r="B9">
        <v>100</v>
      </c>
      <c r="C9">
        <v>100</v>
      </c>
      <c r="D9">
        <v>100</v>
      </c>
      <c r="E9">
        <v>300</v>
      </c>
    </row>
    <row r="12" spans="1:5">
      <c r="A12" t="s">
        <v>28</v>
      </c>
    </row>
    <row r="13" spans="1:5">
      <c r="A13" t="s">
        <v>9</v>
      </c>
    </row>
    <row r="14" spans="1:5">
      <c r="A14">
        <f>E9*E8-C9*C8-B9*B8-D9*D8</f>
        <v>-500</v>
      </c>
      <c r="B14" s="1" t="s">
        <v>15</v>
      </c>
    </row>
    <row r="15" spans="1:5">
      <c r="A15" t="s">
        <v>17</v>
      </c>
      <c r="B15" s="1"/>
    </row>
    <row r="16" spans="1:5">
      <c r="A16">
        <f>SUM(B9:D9)</f>
        <v>300</v>
      </c>
      <c r="B16" t="s">
        <v>18</v>
      </c>
    </row>
    <row r="17" spans="1:3">
      <c r="A17" t="s">
        <v>19</v>
      </c>
    </row>
    <row r="18" spans="1:3">
      <c r="A18">
        <f>(B9*B8+C9*C8+D9*D8)/(B9+C9+D9)</f>
        <v>11.666666666666666</v>
      </c>
      <c r="B18" s="1" t="s">
        <v>20</v>
      </c>
      <c r="C18" s="1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L7" sqref="L7"/>
    </sheetView>
  </sheetViews>
  <sheetFormatPr defaultColWidth="8.875" defaultRowHeight="15.75"/>
  <sheetData>
    <row r="1" spans="1:11">
      <c r="A1" t="s">
        <v>21</v>
      </c>
    </row>
    <row r="3" spans="1:11">
      <c r="A3" t="s">
        <v>24</v>
      </c>
    </row>
    <row r="4" spans="1:11">
      <c r="A4" t="s">
        <v>22</v>
      </c>
      <c r="K4" s="1"/>
    </row>
    <row r="5" spans="1:11">
      <c r="A5">
        <v>2</v>
      </c>
      <c r="K5" s="1"/>
    </row>
    <row r="6" spans="1:11">
      <c r="A6" t="s">
        <v>23</v>
      </c>
      <c r="K6" s="1"/>
    </row>
    <row r="7" spans="1:11">
      <c r="A7">
        <f>A5*LN(A5)+2*A5</f>
        <v>5.3862943611198908</v>
      </c>
      <c r="B7" s="1" t="s">
        <v>29</v>
      </c>
    </row>
    <row r="8" spans="1:11">
      <c r="A8" t="s">
        <v>30</v>
      </c>
    </row>
    <row r="9" spans="1:11">
      <c r="A9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Tavoitteen haku</vt:lpstr>
      <vt:lpstr>Ratkaisin-happo</vt:lpstr>
      <vt:lpstr>Ratkaisin-esim.</vt:lpstr>
    </vt:vector>
  </TitlesOfParts>
  <Company>Aalto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 Aromaa</dc:creator>
  <cp:lastModifiedBy>Jari Aromaa</cp:lastModifiedBy>
  <dcterms:created xsi:type="dcterms:W3CDTF">2014-09-13T15:02:24Z</dcterms:created>
  <dcterms:modified xsi:type="dcterms:W3CDTF">2019-09-20T07:18:02Z</dcterms:modified>
</cp:coreProperties>
</file>