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ynamics\"/>
    </mc:Choice>
  </mc:AlternateContent>
  <xr:revisionPtr revIDLastSave="0" documentId="13_ncr:1_{52C0CB92-194F-44D7-8A51-0483A8065CB4}" xr6:coauthVersionLast="45" xr6:coauthVersionMax="45" xr10:uidLastSave="{00000000-0000-0000-0000-000000000000}"/>
  <bookViews>
    <workbookView xWindow="-192" yWindow="-192" windowWidth="31104" windowHeight="17064" activeTab="1" xr2:uid="{7713B74A-0521-4C7F-B47A-60A355E1BE69}"/>
  </bookViews>
  <sheets>
    <sheet name="Jokeri" sheetId="1" r:id="rId1"/>
    <sheet name="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2" l="1"/>
  <c r="B8" i="2"/>
  <c r="E7" i="2"/>
  <c r="E6" i="2"/>
  <c r="E3" i="2"/>
  <c r="E4" i="2"/>
  <c r="E5" i="2"/>
  <c r="E2" i="2"/>
  <c r="N2" i="1"/>
  <c r="E7" i="1" l="1"/>
  <c r="E6" i="1"/>
  <c r="E3" i="1"/>
  <c r="E4" i="1"/>
  <c r="E5" i="1"/>
  <c r="E2" i="1"/>
  <c r="C3" i="1"/>
  <c r="C4" i="1"/>
  <c r="C5" i="1"/>
  <c r="C2" i="1"/>
</calcChain>
</file>

<file path=xl/sharedStrings.xml><?xml version="1.0" encoding="utf-8"?>
<sst xmlns="http://schemas.openxmlformats.org/spreadsheetml/2006/main" count="14" uniqueCount="14">
  <si>
    <t>n:</t>
  </si>
  <si>
    <t>fit</t>
  </si>
  <si>
    <t>k</t>
  </si>
  <si>
    <r>
      <t>[A]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 xml:space="preserve"> (mM)</t>
    </r>
  </si>
  <si>
    <r>
      <t>t</t>
    </r>
    <r>
      <rPr>
        <vertAlign val="subscript"/>
        <sz val="12"/>
        <color theme="1"/>
        <rFont val="Calibri"/>
        <family val="2"/>
        <scheme val="minor"/>
      </rPr>
      <t>0.69</t>
    </r>
    <r>
      <rPr>
        <sz val="12"/>
        <color theme="1"/>
        <rFont val="Calibri"/>
        <family val="2"/>
        <scheme val="minor"/>
      </rPr>
      <t xml:space="preserve"> (s)</t>
    </r>
  </si>
  <si>
    <r>
      <rPr>
        <i/>
        <sz val="12"/>
        <color theme="1"/>
        <rFont val="Calibri"/>
        <family val="2"/>
        <scheme val="minor"/>
      </rPr>
      <t xml:space="preserve">   k</t>
    </r>
    <r>
      <rPr>
        <sz val="12"/>
        <color theme="1"/>
        <rFont val="Calibri"/>
        <family val="2"/>
        <scheme val="minor"/>
      </rPr>
      <t xml:space="preserve"> (mM</t>
    </r>
    <r>
      <rPr>
        <vertAlign val="superscript"/>
        <sz val="12"/>
        <color theme="1"/>
        <rFont val="Calibri"/>
        <family val="2"/>
        <scheme val="minor"/>
      </rPr>
      <t>-½</t>
    </r>
    <r>
      <rPr>
        <sz val="12"/>
        <color theme="1"/>
        <rFont val="Calibri"/>
        <family val="2"/>
        <scheme val="minor"/>
      </rPr>
      <t xml:space="preserve"> s</t>
    </r>
    <r>
      <rPr>
        <vertAlign val="superscript"/>
        <sz val="12"/>
        <color theme="1"/>
        <rFont val="Calibri"/>
        <family val="2"/>
        <scheme val="minor"/>
      </rPr>
      <t>-1</t>
    </r>
    <r>
      <rPr>
        <sz val="12"/>
        <color theme="1"/>
        <rFont val="Calibri"/>
        <family val="2"/>
        <scheme val="minor"/>
      </rPr>
      <t>)</t>
    </r>
  </si>
  <si>
    <t>k.a.</t>
  </si>
  <si>
    <t>std. virhe</t>
  </si>
  <si>
    <t>p(NO)</t>
  </si>
  <si>
    <t>#</t>
  </si>
  <si>
    <t>a:</t>
  </si>
  <si>
    <t>b:</t>
  </si>
  <si>
    <r>
      <t>p(H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</si>
  <si>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R</t>
    </r>
    <r>
      <rPr>
        <vertAlign val="subscript"/>
        <sz val="11"/>
        <color theme="1"/>
        <rFont val="Calibri"/>
        <family val="2"/>
        <scheme val="minor"/>
      </rPr>
      <t>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</si>
</sst>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3199713672154623E-2"/>
                  <c:y val="-0.483471493146690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Jokeri!$C$2:$C$5</c:f>
              <c:numCache>
                <c:formatCode>General</c:formatCode>
                <c:ptCount val="4"/>
                <c:pt idx="0">
                  <c:v>-0.11877858802154186</c:v>
                </c:pt>
                <c:pt idx="1">
                  <c:v>-0.13345673553112353</c:v>
                </c:pt>
                <c:pt idx="2">
                  <c:v>-0.19235460337745189</c:v>
                </c:pt>
                <c:pt idx="3">
                  <c:v>-0.24700429583819258</c:v>
                </c:pt>
              </c:numCache>
            </c:numRef>
          </c:xVal>
          <c:yVal>
            <c:numRef>
              <c:f>Jokeri!$B$2:$B$5</c:f>
              <c:numCache>
                <c:formatCode>General</c:formatCode>
                <c:ptCount val="4"/>
                <c:pt idx="0">
                  <c:v>590</c:v>
                </c:pt>
                <c:pt idx="1">
                  <c:v>665</c:v>
                </c:pt>
                <c:pt idx="2">
                  <c:v>900</c:v>
                </c:pt>
                <c:pt idx="3">
                  <c:v>1140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9F-43C2-B968-E91A4EC0A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9941904"/>
        <c:axId val="1208166096"/>
      </c:scatterChart>
      <c:valAx>
        <c:axId val="2029941904"/>
        <c:scaling>
          <c:orientation val="minMax"/>
          <c:max val="-0.1"/>
          <c:min val="-0.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166096"/>
        <c:crosses val="autoZero"/>
        <c:crossBetween val="midCat"/>
      </c:valAx>
      <c:valAx>
        <c:axId val="1208166096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941904"/>
        <c:crossesAt val="-0.30000000000000004"/>
        <c:crossBetween val="midCat"/>
      </c:valAx>
      <c:spPr>
        <a:noFill/>
        <a:ln w="25400"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8</xdr:row>
      <xdr:rowOff>68580</xdr:rowOff>
    </xdr:from>
    <xdr:to>
      <xdr:col>6</xdr:col>
      <xdr:colOff>30480</xdr:colOff>
      <xdr:row>23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AAA043-C8C8-48D9-8EF8-5B8B36491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D41F-8E48-4881-AEA8-7C0036BA3D50}">
  <dimension ref="A1:N7"/>
  <sheetViews>
    <sheetView workbookViewId="0">
      <selection activeCell="G6" sqref="G6"/>
    </sheetView>
  </sheetViews>
  <sheetFormatPr defaultRowHeight="14.4" x14ac:dyDescent="0.55000000000000004"/>
  <cols>
    <col min="1" max="1" width="11.5234375" customWidth="1"/>
    <col min="5" max="5" width="13.26171875" customWidth="1"/>
  </cols>
  <sheetData>
    <row r="1" spans="1:14" ht="18" x14ac:dyDescent="0.8">
      <c r="A1" s="2" t="s">
        <v>3</v>
      </c>
      <c r="B1" s="3" t="s">
        <v>4</v>
      </c>
      <c r="C1" s="4" t="s">
        <v>1</v>
      </c>
      <c r="D1" s="5"/>
      <c r="E1" s="4" t="s">
        <v>5</v>
      </c>
    </row>
    <row r="2" spans="1:14" ht="15.6" x14ac:dyDescent="0.6">
      <c r="A2" s="6">
        <v>8.1300000000000008</v>
      </c>
      <c r="B2" s="3">
        <v>590</v>
      </c>
      <c r="C2" s="3">
        <f>(0.69^($B$7-1)-1)/($B$7-1)/A2^($B$7-1)</f>
        <v>-0.11877858802154186</v>
      </c>
      <c r="D2" s="5"/>
      <c r="E2" s="7">
        <f>(1/SQRT(0.69)-1)/0.5/SQRT(A2)/B2</f>
        <v>2.4236036690332961E-4</v>
      </c>
      <c r="N2">
        <f>LN(213/105)/LN(38.5/19.6)</f>
        <v>1.0476992633913871</v>
      </c>
    </row>
    <row r="3" spans="1:14" ht="15.6" x14ac:dyDescent="0.6">
      <c r="A3" s="6">
        <v>6.44</v>
      </c>
      <c r="B3" s="3">
        <v>665</v>
      </c>
      <c r="C3" s="3">
        <f t="shared" ref="C3:C5" si="0">(0.69^($B$7-1)-1)/($B$7-1)/A3^($B$7-1)</f>
        <v>-0.13345673553112353</v>
      </c>
      <c r="D3" s="5"/>
      <c r="E3" s="7">
        <f t="shared" ref="E3:E5" si="1">(1/SQRT(0.69)-1)/0.5/SQRT(A3)/B3</f>
        <v>2.4159854070610821E-4</v>
      </c>
    </row>
    <row r="4" spans="1:14" ht="15.6" x14ac:dyDescent="0.6">
      <c r="A4" s="6">
        <v>3.1</v>
      </c>
      <c r="B4" s="3">
        <v>900</v>
      </c>
      <c r="C4" s="3">
        <f t="shared" si="0"/>
        <v>-0.19235460337745189</v>
      </c>
      <c r="D4" s="5"/>
      <c r="E4" s="7">
        <f t="shared" si="1"/>
        <v>2.572974780285482E-4</v>
      </c>
    </row>
    <row r="5" spans="1:14" ht="15.6" x14ac:dyDescent="0.6">
      <c r="A5" s="6">
        <v>1.88</v>
      </c>
      <c r="B5" s="3">
        <v>1140</v>
      </c>
      <c r="C5" s="3">
        <f t="shared" si="0"/>
        <v>-0.24700429583819258</v>
      </c>
      <c r="D5" s="5"/>
      <c r="E5" s="7">
        <f t="shared" si="1"/>
        <v>2.6084055149412752E-4</v>
      </c>
    </row>
    <row r="6" spans="1:14" ht="15.6" x14ac:dyDescent="0.6">
      <c r="A6" s="5"/>
      <c r="B6" s="5"/>
      <c r="C6" s="5"/>
      <c r="D6" s="8" t="s">
        <v>6</v>
      </c>
      <c r="E6" s="7">
        <f>AVERAGE(E2:E5)</f>
        <v>2.5052423428302838E-4</v>
      </c>
    </row>
    <row r="7" spans="1:14" ht="15.6" x14ac:dyDescent="0.6">
      <c r="A7" s="8" t="s">
        <v>0</v>
      </c>
      <c r="B7" s="5">
        <v>1.5</v>
      </c>
      <c r="C7" s="5"/>
      <c r="D7" s="8" t="s">
        <v>7</v>
      </c>
      <c r="E7" s="7">
        <f>STDEV(E2:E5)</f>
        <v>9.9769729554046494E-6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2FA3-BFD4-488D-943C-EF6256846401}">
  <dimension ref="A1:E9"/>
  <sheetViews>
    <sheetView tabSelected="1" workbookViewId="0">
      <selection activeCell="B1" sqref="B1"/>
    </sheetView>
  </sheetViews>
  <sheetFormatPr defaultRowHeight="14.4" x14ac:dyDescent="0.55000000000000004"/>
  <cols>
    <col min="5" max="5" width="11.578125" bestFit="1" customWidth="1"/>
  </cols>
  <sheetData>
    <row r="1" spans="1:5" ht="16.8" x14ac:dyDescent="0.75">
      <c r="A1" s="1" t="s">
        <v>9</v>
      </c>
      <c r="B1" s="1" t="s">
        <v>12</v>
      </c>
      <c r="C1" s="1" t="s">
        <v>8</v>
      </c>
      <c r="D1" s="1" t="s">
        <v>13</v>
      </c>
      <c r="E1" s="1" t="s">
        <v>2</v>
      </c>
    </row>
    <row r="2" spans="1:5" x14ac:dyDescent="0.55000000000000004">
      <c r="A2" s="1">
        <v>1</v>
      </c>
      <c r="B2" s="1">
        <v>53.3</v>
      </c>
      <c r="C2" s="1">
        <v>40</v>
      </c>
      <c r="D2" s="1">
        <v>0.13700000000000001</v>
      </c>
      <c r="E2" s="1">
        <f>D2/C2^2/B2</f>
        <v>1.606472795497186E-6</v>
      </c>
    </row>
    <row r="3" spans="1:5" x14ac:dyDescent="0.55000000000000004">
      <c r="A3" s="1">
        <v>2</v>
      </c>
      <c r="B3" s="1">
        <v>53.3</v>
      </c>
      <c r="C3" s="1">
        <v>20.3</v>
      </c>
      <c r="D3" s="1">
        <v>3.3000000000000002E-2</v>
      </c>
      <c r="E3" s="1">
        <f t="shared" ref="E3:E5" si="0">D3/C3^2/B3</f>
        <v>1.5024314120710894E-6</v>
      </c>
    </row>
    <row r="4" spans="1:5" x14ac:dyDescent="0.55000000000000004">
      <c r="A4" s="1">
        <v>3</v>
      </c>
      <c r="B4" s="1">
        <v>38.5</v>
      </c>
      <c r="C4" s="1">
        <v>53.3</v>
      </c>
      <c r="D4" s="1">
        <v>0.21299999999999999</v>
      </c>
      <c r="E4" s="1">
        <f t="shared" si="0"/>
        <v>1.9474416582365148E-6</v>
      </c>
    </row>
    <row r="5" spans="1:5" x14ac:dyDescent="0.55000000000000004">
      <c r="A5" s="1">
        <v>4</v>
      </c>
      <c r="B5" s="1">
        <v>19.600000000000001</v>
      </c>
      <c r="C5" s="1">
        <v>53.3</v>
      </c>
      <c r="D5" s="1">
        <v>0.105</v>
      </c>
      <c r="E5" s="1">
        <f t="shared" si="0"/>
        <v>1.8857269577994418E-6</v>
      </c>
    </row>
    <row r="6" spans="1:5" x14ac:dyDescent="0.55000000000000004">
      <c r="A6" s="1"/>
      <c r="B6" s="1"/>
      <c r="C6" s="1"/>
      <c r="D6" s="1"/>
      <c r="E6" s="1">
        <f>AVERAGE(E2:E5)</f>
        <v>1.735518205901058E-6</v>
      </c>
    </row>
    <row r="7" spans="1:5" x14ac:dyDescent="0.55000000000000004">
      <c r="A7" s="1"/>
      <c r="B7" s="1"/>
      <c r="C7" s="1"/>
      <c r="D7" s="1"/>
      <c r="E7" s="1">
        <f>STDEV(E2:E5)</f>
        <v>2.1483046819983961E-7</v>
      </c>
    </row>
    <row r="8" spans="1:5" ht="14.7" x14ac:dyDescent="0.55000000000000004">
      <c r="A8" s="9" t="s">
        <v>10</v>
      </c>
      <c r="B8">
        <f>LN(D2/D3)/LN(C2/C3)</f>
        <v>2.0987178509519699</v>
      </c>
    </row>
    <row r="9" spans="1:5" ht="14.7" x14ac:dyDescent="0.55000000000000004">
      <c r="A9" s="9" t="s">
        <v>11</v>
      </c>
      <c r="B9">
        <f>LN(D4/D5)/LN(B4/B5)</f>
        <v>1.0476992633913871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Jokeri</vt:lpstr>
      <vt:lpstr>T2</vt:lpstr>
    </vt:vector>
  </TitlesOfParts>
  <Company>Aalto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Murtomäki Lasse</dc:creator>
  <cp:lastModifiedBy>Murtomäki Lasse</cp:lastModifiedBy>
  <dcterms:created xsi:type="dcterms:W3CDTF">2020-11-17T13:21:26Z</dcterms:created>
  <dcterms:modified xsi:type="dcterms:W3CDTF">2020-11-18T10:15:40Z</dcterms:modified>
</cp:coreProperties>
</file>