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ämäTyökirja" defaultThemeVersion="124226"/>
  <mc:AlternateContent xmlns:mc="http://schemas.openxmlformats.org/markup-compatibility/2006">
    <mc:Choice Requires="x15">
      <x15ac:absPath xmlns:x15ac="http://schemas.microsoft.com/office/spreadsheetml/2010/11/ac" url="\\home.org.aalto.fi\ansasi\data\Documents\EOTO programme\"/>
    </mc:Choice>
  </mc:AlternateContent>
  <bookViews>
    <workbookView xWindow="0" yWindow="0" windowWidth="15372" windowHeight="4692" tabRatio="899"/>
  </bookViews>
  <sheets>
    <sheet name="Add hours here" sheetId="2" r:id="rId1"/>
    <sheet name="data" sheetId="3" state="hidden" r:id="rId2"/>
  </sheets>
  <calcPr calcId="162913"/>
</workbook>
</file>

<file path=xl/calcChain.xml><?xml version="1.0" encoding="utf-8"?>
<calcChain xmlns="http://schemas.openxmlformats.org/spreadsheetml/2006/main">
  <c r="D1" i="3" l="1"/>
  <c r="C1" i="3"/>
  <c r="B1" i="3"/>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D2" i="3"/>
  <c r="C2" i="3"/>
  <c r="B2" i="3"/>
  <c r="C5" i="2" l="1"/>
  <c r="G4" i="2"/>
  <c r="G5" i="2"/>
  <c r="H2" i="3" l="1"/>
  <c r="G2" i="3"/>
  <c r="F36" i="2"/>
  <c r="F34" i="2"/>
  <c r="F32" i="2"/>
  <c r="F30" i="2"/>
  <c r="F28" i="2"/>
  <c r="F26" i="2"/>
  <c r="F24" i="2"/>
  <c r="F22" i="2"/>
  <c r="F20" i="2"/>
  <c r="F18" i="2"/>
  <c r="F16" i="2"/>
  <c r="F14" i="2"/>
  <c r="F12" i="2"/>
  <c r="F10" i="2"/>
  <c r="F8" i="2"/>
  <c r="F13" i="2"/>
  <c r="I2" i="3"/>
  <c r="F31" i="2"/>
  <c r="F19" i="2"/>
  <c r="F21" i="2"/>
  <c r="F27" i="2"/>
  <c r="F11" i="2"/>
  <c r="F17" i="2"/>
  <c r="F35" i="2"/>
  <c r="F25" i="2"/>
  <c r="F9" i="2"/>
  <c r="F37" i="2"/>
  <c r="F29" i="2"/>
  <c r="F15" i="2"/>
  <c r="F33" i="2"/>
  <c r="F7" i="2"/>
  <c r="F23" i="2"/>
  <c r="G1" i="3"/>
  <c r="I1" i="3"/>
  <c r="H1" i="3"/>
  <c r="L5" i="2"/>
  <c r="H5" i="2"/>
  <c r="L4" i="2"/>
  <c r="G39" i="2"/>
  <c r="BG39" i="2"/>
  <c r="BF39" i="2"/>
  <c r="BE39" i="2"/>
  <c r="BB39" i="2"/>
  <c r="BA39" i="2"/>
  <c r="AZ39" i="2"/>
  <c r="AW39" i="2"/>
  <c r="AV39" i="2"/>
  <c r="AU39" i="2"/>
  <c r="AR39" i="2"/>
  <c r="AQ39" i="2"/>
  <c r="AP39" i="2"/>
  <c r="AM39" i="2"/>
  <c r="AL39" i="2"/>
  <c r="AK39" i="2"/>
  <c r="AH39" i="2"/>
  <c r="AG39" i="2"/>
  <c r="AF39" i="2"/>
  <c r="AC39" i="2"/>
  <c r="AB39" i="2"/>
  <c r="AA39" i="2"/>
  <c r="X39" i="2"/>
  <c r="W39" i="2"/>
  <c r="V39" i="2"/>
  <c r="S39" i="2"/>
  <c r="R39" i="2"/>
  <c r="Q39" i="2"/>
  <c r="N39" i="2"/>
  <c r="M39" i="2"/>
  <c r="L39" i="2"/>
  <c r="I39" i="2"/>
  <c r="H39" i="2"/>
  <c r="C39" i="2"/>
  <c r="D39" i="2"/>
  <c r="B39" i="2"/>
  <c r="G42" i="2"/>
  <c r="M1" i="3" l="1"/>
  <c r="N1" i="3"/>
  <c r="L1" i="3"/>
  <c r="K26" i="2"/>
  <c r="K22" i="2"/>
  <c r="K20" i="2"/>
  <c r="K14" i="2"/>
  <c r="K12" i="2"/>
  <c r="K8" i="2"/>
  <c r="K36" i="2"/>
  <c r="K34" i="2"/>
  <c r="K32" i="2"/>
  <c r="K30" i="2"/>
  <c r="K28" i="2"/>
  <c r="K24" i="2"/>
  <c r="K18" i="2"/>
  <c r="K16" i="2"/>
  <c r="K10" i="2"/>
  <c r="K31" i="2"/>
  <c r="K19" i="2"/>
  <c r="K25" i="2"/>
  <c r="K9" i="2"/>
  <c r="K27" i="2"/>
  <c r="K11" i="2"/>
  <c r="K23" i="2"/>
  <c r="K17" i="2"/>
  <c r="N2" i="3"/>
  <c r="K33" i="2"/>
  <c r="K37" i="2"/>
  <c r="K29" i="2"/>
  <c r="K15" i="2"/>
  <c r="K21" i="2"/>
  <c r="K35" i="2"/>
  <c r="M2" i="3"/>
  <c r="L2" i="3"/>
  <c r="K7" i="2"/>
  <c r="K13" i="2"/>
  <c r="B42" i="2"/>
  <c r="Q5" i="2"/>
  <c r="Q4" i="2"/>
  <c r="M5" i="2"/>
  <c r="B45" i="2" l="1"/>
  <c r="B44" i="2"/>
  <c r="B43" i="2"/>
  <c r="S1" i="3"/>
  <c r="R1" i="3"/>
  <c r="Q1" i="3"/>
  <c r="P36" i="2"/>
  <c r="P34" i="2"/>
  <c r="P32" i="2"/>
  <c r="P30" i="2"/>
  <c r="P28" i="2"/>
  <c r="P26" i="2"/>
  <c r="P24" i="2"/>
  <c r="P22" i="2"/>
  <c r="P20" i="2"/>
  <c r="P18" i="2"/>
  <c r="P16" i="2"/>
  <c r="P14" i="2"/>
  <c r="P12" i="2"/>
  <c r="P10" i="2"/>
  <c r="P8" i="2"/>
  <c r="S2" i="3"/>
  <c r="P35" i="2"/>
  <c r="P29" i="2"/>
  <c r="P27" i="2"/>
  <c r="Q2" i="3"/>
  <c r="P37" i="2"/>
  <c r="R2" i="3"/>
  <c r="P33" i="2"/>
  <c r="P31" i="2"/>
  <c r="P25" i="2"/>
  <c r="P9" i="2"/>
  <c r="P15" i="2"/>
  <c r="P17" i="2"/>
  <c r="P23" i="2"/>
  <c r="P13" i="2"/>
  <c r="P7" i="2"/>
  <c r="P21" i="2"/>
  <c r="P11" i="2"/>
  <c r="P19" i="2"/>
  <c r="V5" i="2"/>
  <c r="R5" i="2"/>
  <c r="V4" i="2"/>
  <c r="G46" i="2"/>
  <c r="V1" i="3" l="1"/>
  <c r="X1" i="3"/>
  <c r="W1" i="3"/>
  <c r="V2" i="3"/>
  <c r="U29" i="2"/>
  <c r="U17" i="2"/>
  <c r="U11" i="2"/>
  <c r="U19" i="2"/>
  <c r="U15" i="2"/>
  <c r="U9" i="2"/>
  <c r="U7" i="2"/>
  <c r="U37" i="2"/>
  <c r="U35" i="2"/>
  <c r="U33" i="2"/>
  <c r="U31" i="2"/>
  <c r="U27" i="2"/>
  <c r="U25" i="2"/>
  <c r="U23" i="2"/>
  <c r="U21" i="2"/>
  <c r="U13" i="2"/>
  <c r="U14" i="2"/>
  <c r="U34" i="2"/>
  <c r="U20" i="2"/>
  <c r="U22" i="2"/>
  <c r="W2" i="3"/>
  <c r="U30" i="2"/>
  <c r="U18" i="2"/>
  <c r="U12" i="2"/>
  <c r="U26" i="2"/>
  <c r="U10" i="2"/>
  <c r="U32" i="2"/>
  <c r="U16" i="2"/>
  <c r="X2" i="3"/>
  <c r="U36" i="2"/>
  <c r="U8" i="2"/>
  <c r="U24" i="2"/>
  <c r="U28" i="2"/>
  <c r="AA5" i="2"/>
  <c r="AA4" i="2"/>
  <c r="W5" i="2"/>
  <c r="AC2" i="3" l="1"/>
  <c r="Z37" i="2"/>
  <c r="Z35" i="2"/>
  <c r="Z33" i="2"/>
  <c r="Z31" i="2"/>
  <c r="Z29" i="2"/>
  <c r="Z27" i="2"/>
  <c r="Z25" i="2"/>
  <c r="Z23" i="2"/>
  <c r="Z21" i="2"/>
  <c r="Z19" i="2"/>
  <c r="Z17" i="2"/>
  <c r="Z15" i="2"/>
  <c r="Z13" i="2"/>
  <c r="Z11" i="2"/>
  <c r="Z9" i="2"/>
  <c r="Z7" i="2"/>
  <c r="Z34" i="2"/>
  <c r="Z20" i="2"/>
  <c r="Z26" i="2"/>
  <c r="Z10" i="2"/>
  <c r="AB2" i="3"/>
  <c r="Z12" i="2"/>
  <c r="Z24" i="2"/>
  <c r="Z18" i="2"/>
  <c r="Z36" i="2"/>
  <c r="Z28" i="2"/>
  <c r="Z32" i="2"/>
  <c r="Z16" i="2"/>
  <c r="AA2" i="3"/>
  <c r="Z22" i="2"/>
  <c r="Z30" i="2"/>
  <c r="Z8" i="2"/>
  <c r="Z14" i="2"/>
  <c r="AC1" i="3"/>
  <c r="AB1" i="3"/>
  <c r="AA1" i="3"/>
  <c r="AF5" i="2"/>
  <c r="AB5" i="2"/>
  <c r="AF4" i="2"/>
  <c r="AG1" i="3" l="1"/>
  <c r="AF1" i="3"/>
  <c r="AH1" i="3"/>
  <c r="AH2" i="3"/>
  <c r="AE29" i="2"/>
  <c r="AE23" i="2"/>
  <c r="AE17" i="2"/>
  <c r="AE15" i="2"/>
  <c r="AE9" i="2"/>
  <c r="AE7" i="2"/>
  <c r="AE37" i="2"/>
  <c r="AE35" i="2"/>
  <c r="AE33" i="2"/>
  <c r="AE31" i="2"/>
  <c r="AE27" i="2"/>
  <c r="AE25" i="2"/>
  <c r="AE21" i="2"/>
  <c r="AE19" i="2"/>
  <c r="AE13" i="2"/>
  <c r="AE11" i="2"/>
  <c r="AG2" i="3"/>
  <c r="AF2" i="3"/>
  <c r="AE26" i="2"/>
  <c r="AE10" i="2"/>
  <c r="AE32" i="2"/>
  <c r="AE16" i="2"/>
  <c r="AE18" i="2"/>
  <c r="AE36" i="2"/>
  <c r="AE8" i="2"/>
  <c r="AE14" i="2"/>
  <c r="AE28" i="2"/>
  <c r="AE24" i="2"/>
  <c r="AE22" i="2"/>
  <c r="AE30" i="2"/>
  <c r="AE12" i="2"/>
  <c r="AE34" i="2"/>
  <c r="AE20" i="2"/>
  <c r="AK5" i="2"/>
  <c r="AK4" i="2"/>
  <c r="AG5" i="2"/>
  <c r="AM1" i="3" l="1"/>
  <c r="AL1" i="3"/>
  <c r="AK1" i="3"/>
  <c r="AJ37" i="2"/>
  <c r="AJ35" i="2"/>
  <c r="AJ33" i="2"/>
  <c r="AJ31" i="2"/>
  <c r="AJ29" i="2"/>
  <c r="AJ27" i="2"/>
  <c r="AJ25" i="2"/>
  <c r="AJ23" i="2"/>
  <c r="AJ21" i="2"/>
  <c r="AJ19" i="2"/>
  <c r="AJ17" i="2"/>
  <c r="AJ15" i="2"/>
  <c r="AJ13" i="2"/>
  <c r="AJ11" i="2"/>
  <c r="AJ9" i="2"/>
  <c r="AJ7" i="2"/>
  <c r="AJ32" i="2"/>
  <c r="AJ30" i="2"/>
  <c r="AJ28" i="2"/>
  <c r="AJ36" i="2"/>
  <c r="AJ34" i="2"/>
  <c r="AJ16" i="2"/>
  <c r="AK2" i="3"/>
  <c r="AJ22" i="2"/>
  <c r="AJ24" i="2"/>
  <c r="AJ20" i="2"/>
  <c r="AJ8" i="2"/>
  <c r="AJ14" i="2"/>
  <c r="AJ12" i="2"/>
  <c r="AJ18" i="2"/>
  <c r="AJ26" i="2"/>
  <c r="AJ10" i="2"/>
  <c r="AM2" i="3"/>
  <c r="AL2" i="3"/>
  <c r="AP5" i="2"/>
  <c r="AL5" i="2"/>
  <c r="AP4" i="2"/>
  <c r="AR1" i="3" l="1"/>
  <c r="AQ1" i="3"/>
  <c r="AP1" i="3"/>
  <c r="AO18" i="2"/>
  <c r="AO10" i="2"/>
  <c r="AO16" i="2"/>
  <c r="AO14" i="2"/>
  <c r="AO8" i="2"/>
  <c r="AQ2" i="3"/>
  <c r="AR2" i="3"/>
  <c r="AO36" i="2"/>
  <c r="AO34" i="2"/>
  <c r="AO32" i="2"/>
  <c r="AO30" i="2"/>
  <c r="AO28" i="2"/>
  <c r="AO26" i="2"/>
  <c r="AO24" i="2"/>
  <c r="AO22" i="2"/>
  <c r="AO20" i="2"/>
  <c r="AO12" i="2"/>
  <c r="AO15" i="2"/>
  <c r="AO37" i="2"/>
  <c r="AO29" i="2"/>
  <c r="AO21" i="2"/>
  <c r="AO23" i="2"/>
  <c r="AO7" i="2"/>
  <c r="AO33" i="2"/>
  <c r="AP2" i="3"/>
  <c r="AO19" i="2"/>
  <c r="AO13" i="2"/>
  <c r="AO11" i="2"/>
  <c r="AO35" i="2"/>
  <c r="AO27" i="2"/>
  <c r="AO17" i="2"/>
  <c r="AO9" i="2"/>
  <c r="AO31" i="2"/>
  <c r="AO25" i="2"/>
  <c r="AU5" i="2"/>
  <c r="AQ5" i="2"/>
  <c r="AU4" i="2"/>
  <c r="AU1" i="3" l="1"/>
  <c r="AW1" i="3"/>
  <c r="AV1" i="3"/>
  <c r="AV2" i="3"/>
  <c r="AU2" i="3"/>
  <c r="AT36" i="2"/>
  <c r="AT34" i="2"/>
  <c r="AT32" i="2"/>
  <c r="AT30" i="2"/>
  <c r="AT28" i="2"/>
  <c r="AT26" i="2"/>
  <c r="AT24" i="2"/>
  <c r="AT22" i="2"/>
  <c r="AT20" i="2"/>
  <c r="AT18" i="2"/>
  <c r="AT16" i="2"/>
  <c r="AT14" i="2"/>
  <c r="AT12" i="2"/>
  <c r="AT10" i="2"/>
  <c r="AT8" i="2"/>
  <c r="AT37" i="2"/>
  <c r="AT29" i="2"/>
  <c r="AT21" i="2"/>
  <c r="AT11" i="2"/>
  <c r="AT13" i="2"/>
  <c r="AW2" i="3"/>
  <c r="AT25" i="2"/>
  <c r="AT19" i="2"/>
  <c r="AT31" i="2"/>
  <c r="AT35" i="2"/>
  <c r="AT27" i="2"/>
  <c r="AT17" i="2"/>
  <c r="AT23" i="2"/>
  <c r="AT7" i="2"/>
  <c r="AT33" i="2"/>
  <c r="AT15" i="2"/>
  <c r="AT9" i="2"/>
  <c r="AZ5" i="2"/>
  <c r="AV5" i="2"/>
  <c r="AZ4" i="2"/>
  <c r="BA1" i="3" l="1"/>
  <c r="BB1" i="3"/>
  <c r="AZ1" i="3"/>
  <c r="AY24" i="2"/>
  <c r="AY18" i="2"/>
  <c r="AY16" i="2"/>
  <c r="AY12" i="2"/>
  <c r="AY10" i="2"/>
  <c r="AY36" i="2"/>
  <c r="AY34" i="2"/>
  <c r="AY32" i="2"/>
  <c r="AY30" i="2"/>
  <c r="AY28" i="2"/>
  <c r="AY26" i="2"/>
  <c r="AY22" i="2"/>
  <c r="AY20" i="2"/>
  <c r="AY14" i="2"/>
  <c r="AY8" i="2"/>
  <c r="AY11" i="2"/>
  <c r="AY35" i="2"/>
  <c r="AY27" i="2"/>
  <c r="AY17" i="2"/>
  <c r="BB2" i="3"/>
  <c r="AY19" i="2"/>
  <c r="AY31" i="2"/>
  <c r="AY25" i="2"/>
  <c r="AY15" i="2"/>
  <c r="AY9" i="2"/>
  <c r="AY23" i="2"/>
  <c r="AY7" i="2"/>
  <c r="BA2" i="3"/>
  <c r="AY33" i="2"/>
  <c r="AY13" i="2"/>
  <c r="AZ2" i="3"/>
  <c r="AY37" i="2"/>
  <c r="AY21" i="2"/>
  <c r="AY29" i="2"/>
  <c r="BE5" i="2"/>
  <c r="BE4" i="2"/>
  <c r="BA5" i="2"/>
  <c r="BG1" i="3" l="1"/>
  <c r="BF1" i="3"/>
  <c r="BE1" i="3"/>
  <c r="BD36" i="2"/>
  <c r="BD34" i="2"/>
  <c r="BD32" i="2"/>
  <c r="BD30" i="2"/>
  <c r="BD28" i="2"/>
  <c r="BD26" i="2"/>
  <c r="BD24" i="2"/>
  <c r="BD22" i="2"/>
  <c r="BD20" i="2"/>
  <c r="BD18" i="2"/>
  <c r="BD16" i="2"/>
  <c r="BD14" i="2"/>
  <c r="BD12" i="2"/>
  <c r="BD10" i="2"/>
  <c r="BD8" i="2"/>
  <c r="BF5" i="2"/>
  <c r="BD31" i="2"/>
  <c r="BG2" i="3"/>
  <c r="BE2" i="3"/>
  <c r="BD35" i="2"/>
  <c r="BD33" i="2"/>
  <c r="BF2" i="3"/>
  <c r="BD37" i="2"/>
  <c r="BD29" i="2"/>
  <c r="BD27" i="2"/>
  <c r="BD17" i="2"/>
  <c r="BD23" i="2"/>
  <c r="BD7" i="2"/>
  <c r="BD25" i="2"/>
  <c r="BD9" i="2"/>
  <c r="BD21" i="2"/>
  <c r="BD15" i="2"/>
  <c r="BD13" i="2"/>
  <c r="BD19" i="2"/>
  <c r="BD11" i="2"/>
</calcChain>
</file>

<file path=xl/comments1.xml><?xml version="1.0" encoding="utf-8"?>
<comments xmlns="http://schemas.openxmlformats.org/spreadsheetml/2006/main">
  <authors>
    <author>MS</author>
  </authors>
  <commentList>
    <comment ref="B42" authorId="0" shapeId="0">
      <text>
        <r>
          <rPr>
            <sz val="9"/>
            <color indexed="81"/>
            <rFont val="Tahoma"/>
            <family val="2"/>
          </rPr>
          <t xml:space="preserve">You'll see the total number of hours automatically calculated here. 
</t>
        </r>
      </text>
    </comment>
    <comment ref="B43" authorId="0" shapeId="0">
      <text>
        <r>
          <rPr>
            <sz val="9"/>
            <color indexed="81"/>
            <rFont val="Tahoma"/>
            <family val="2"/>
          </rPr>
          <t xml:space="preserve">About </t>
        </r>
        <r>
          <rPr>
            <b/>
            <sz val="9"/>
            <color indexed="81"/>
            <rFont val="Tahoma"/>
            <family val="2"/>
          </rPr>
          <t xml:space="preserve">60% </t>
        </r>
        <r>
          <rPr>
            <sz val="9"/>
            <color indexed="81"/>
            <rFont val="Tahoma"/>
            <family val="2"/>
          </rPr>
          <t xml:space="preserve">of your time will be spent on your own learning.
</t>
        </r>
      </text>
    </comment>
    <comment ref="G43" authorId="0" shapeId="0">
      <text>
        <r>
          <rPr>
            <sz val="9"/>
            <color indexed="81"/>
            <rFont val="Tahoma"/>
            <family val="2"/>
          </rPr>
          <t>Insert here your starting date for the programme</t>
        </r>
      </text>
    </comment>
    <comment ref="B44" authorId="0" shapeId="0">
      <text>
        <r>
          <rPr>
            <sz val="9"/>
            <color indexed="81"/>
            <rFont val="Tahoma"/>
            <family val="2"/>
          </rPr>
          <t xml:space="preserve">About 35% of your teaching will be spent on tutoring your partner (preparing materials, practising it, and journaling about it) 
</t>
        </r>
      </text>
    </comment>
    <comment ref="G44" authorId="0" shapeId="0">
      <text>
        <r>
          <rPr>
            <sz val="9"/>
            <color indexed="81"/>
            <rFont val="Tahoma"/>
            <family val="2"/>
          </rPr>
          <t xml:space="preserve">And when you intend to complete the programme.
</t>
        </r>
      </text>
    </comment>
    <comment ref="G45" authorId="0" shapeId="0">
      <text>
        <r>
          <rPr>
            <sz val="9"/>
            <color indexed="81"/>
            <rFont val="Tahoma"/>
            <family val="2"/>
          </rPr>
          <t>Add here the numbers of hours for which you are doing this programme: 27 h for 1 ECTS, and 54 h for 2 ECTS.</t>
        </r>
      </text>
    </comment>
  </commentList>
</comments>
</file>

<file path=xl/sharedStrings.xml><?xml version="1.0" encoding="utf-8"?>
<sst xmlns="http://schemas.openxmlformats.org/spreadsheetml/2006/main" count="112" uniqueCount="34">
  <si>
    <t>September</t>
  </si>
  <si>
    <t>October</t>
  </si>
  <si>
    <t>November</t>
  </si>
  <si>
    <t>December</t>
  </si>
  <si>
    <t>Date</t>
  </si>
  <si>
    <t>TOTAL hours</t>
  </si>
  <si>
    <t>Month</t>
  </si>
  <si>
    <t>% learning</t>
  </si>
  <si>
    <t>% meetings</t>
  </si>
  <si>
    <t>Year</t>
  </si>
  <si>
    <t>January</t>
  </si>
  <si>
    <t>February</t>
  </si>
  <si>
    <t>March</t>
  </si>
  <si>
    <t>April</t>
  </si>
  <si>
    <t>May</t>
  </si>
  <si>
    <t>June</t>
  </si>
  <si>
    <t>July</t>
  </si>
  <si>
    <t>August</t>
  </si>
  <si>
    <t>Today</t>
  </si>
  <si>
    <t>Course start</t>
  </si>
  <si>
    <t>Course end</t>
  </si>
  <si>
    <t>Schedule performance index (SPI)</t>
  </si>
  <si>
    <t>Total hours required</t>
  </si>
  <si>
    <t>Values over 100% means you are ahead of schedule and values lower than 100% mean you are behind your schedule</t>
  </si>
  <si>
    <t>Learning minutes</t>
  </si>
  <si>
    <t>Meeting minutes</t>
  </si>
  <si>
    <t>Month total hours</t>
  </si>
  <si>
    <t>Add course start and end date and total hours required</t>
  </si>
  <si>
    <t>Starting Year</t>
  </si>
  <si>
    <t>Starting Month</t>
  </si>
  <si>
    <t>Input the starting year and month</t>
  </si>
  <si>
    <t>Tutoring minutes</t>
  </si>
  <si>
    <r>
      <t xml:space="preserve">Add the </t>
    </r>
    <r>
      <rPr>
        <b/>
        <sz val="16"/>
        <color theme="3"/>
        <rFont val="Calibri"/>
        <family val="2"/>
        <scheme val="minor"/>
      </rPr>
      <t>minutes</t>
    </r>
    <r>
      <rPr>
        <sz val="16"/>
        <color rgb="FFFF0000"/>
        <rFont val="Calibri"/>
        <family val="2"/>
        <scheme val="minor"/>
      </rPr>
      <t xml:space="preserve"> spent learning, tutoring, and in meetings (i.e. all meetings with your EOTO teachers) to the respective cells. Before your final meeting with your supervising teachers, add this Excel to your Journal files.</t>
    </r>
  </si>
  <si>
    <t>% tutoring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</si>
</sst>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6"/>
      <color rgb="FFFF0000"/>
      <name val="Calibri"/>
      <family val="2"/>
      <scheme val="minor"/>
    </font>
    <font>
      <sz val="16"/>
      <color theme="1"/>
      <name val="Calibri"/>
      <family val="2"/>
      <scheme val="minor"/>
    </font>
    <font>
      <sz val="9"/>
      <color indexed="81"/>
      <name val="Tahoma"/>
      <family val="2"/>
    </font>
    <font>
      <b/>
      <sz val="9"/>
      <color indexed="81"/>
      <name val="Tahoma"/>
      <family val="2"/>
    </font>
    <font>
      <b/>
      <sz val="16"/>
      <color theme="3"/>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auto="1"/>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
    <xf numFmtId="0" fontId="0" fillId="0" borderId="0" xfId="0"/>
    <xf numFmtId="14" fontId="0" fillId="0" borderId="0" xfId="0" applyNumberFormat="1"/>
    <xf numFmtId="0" fontId="16" fillId="0" borderId="0" xfId="0" applyFont="1"/>
    <xf numFmtId="0" fontId="16" fillId="0" borderId="0" xfId="0" applyFont="1" applyAlignment="1">
      <alignment horizontal="left" vertical="center"/>
    </xf>
    <xf numFmtId="0" fontId="0" fillId="0" borderId="0" xfId="0" applyAlignment="1">
      <alignment horizontal="left" vertical="center" wrapText="1"/>
    </xf>
    <xf numFmtId="0" fontId="18" fillId="0" borderId="10" xfId="0" applyFont="1" applyBorder="1"/>
    <xf numFmtId="0" fontId="18" fillId="0" borderId="0" xfId="0" applyFont="1"/>
    <xf numFmtId="14" fontId="0" fillId="0" borderId="0" xfId="0" applyNumberFormat="1" applyAlignment="1">
      <alignment horizontal="left"/>
    </xf>
    <xf numFmtId="0" fontId="0" fillId="0" borderId="0" xfId="0" applyAlignment="1">
      <alignment horizontal="left"/>
    </xf>
    <xf numFmtId="0" fontId="11" fillId="6" borderId="4" xfId="11"/>
    <xf numFmtId="10" fontId="11" fillId="6" borderId="4" xfId="11" applyNumberFormat="1"/>
    <xf numFmtId="0" fontId="9" fillId="5" borderId="4" xfId="9"/>
    <xf numFmtId="0" fontId="0" fillId="0" borderId="0" xfId="0" applyFont="1" applyAlignment="1">
      <alignment vertical="center"/>
    </xf>
    <xf numFmtId="14" fontId="9" fillId="5" borderId="4" xfId="9" applyNumberFormat="1"/>
    <xf numFmtId="0" fontId="15" fillId="0" borderId="0" xfId="16"/>
    <xf numFmtId="0" fontId="14" fillId="0" borderId="0" xfId="14"/>
    <xf numFmtId="0" fontId="19" fillId="0" borderId="0" xfId="14" applyFont="1"/>
    <xf numFmtId="0" fontId="20" fillId="0" borderId="0" xfId="0" applyFont="1"/>
    <xf numFmtId="9" fontId="0" fillId="0" borderId="0" xfId="0" applyNumberFormat="1"/>
    <xf numFmtId="0" fontId="16" fillId="0" borderId="0" xfId="0" applyFont="1" applyAlignment="1">
      <alignment horizontal="left"/>
    </xf>
    <xf numFmtId="0" fontId="15" fillId="6" borderId="5" xfId="16" applyFill="1" applyBorder="1" applyAlignment="1">
      <alignment horizontal="left" vertical="center" wrapText="1"/>
    </xf>
    <xf numFmtId="0" fontId="15" fillId="6" borderId="5" xfId="16" applyFill="1" applyBorder="1"/>
    <xf numFmtId="0" fontId="15" fillId="6" borderId="5" xfId="16" applyFill="1" applyBorder="1" applyAlignment="1">
      <alignment horizontal="left"/>
    </xf>
    <xf numFmtId="0" fontId="15" fillId="6" borderId="5" xfId="16" applyFill="1" applyBorder="1" applyAlignment="1">
      <alignment horizontal="left" vertical="center"/>
    </xf>
    <xf numFmtId="0" fontId="9" fillId="8" borderId="8" xfId="15" applyFont="1" applyAlignment="1">
      <alignment horizontal="left"/>
    </xf>
    <xf numFmtId="0" fontId="9" fillId="8" borderId="8" xfId="15" applyFont="1" applyAlignment="1">
      <alignment horizontal="left"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3F3F76"/>
      </font>
      <fill>
        <patternFill patternType="solid">
          <fgColor rgb="FF3F3F76"/>
          <bgColor theme="9" tint="0.59996337778862885"/>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3F3F7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
  <dimension ref="A1:BK47"/>
  <sheetViews>
    <sheetView tabSelected="1" topLeftCell="A28" zoomScale="130" zoomScaleNormal="130" workbookViewId="0">
      <selection activeCell="I42" sqref="I42"/>
    </sheetView>
  </sheetViews>
  <sheetFormatPr defaultColWidth="10.6640625" defaultRowHeight="14.4" x14ac:dyDescent="0.3"/>
  <cols>
    <col min="1" max="1" width="19.6640625" customWidth="1"/>
  </cols>
  <sheetData>
    <row r="1" spans="1:63" s="17" customFormat="1" ht="21" x14ac:dyDescent="0.4">
      <c r="A1" s="16" t="s">
        <v>32</v>
      </c>
    </row>
    <row r="2" spans="1:63" s="17" customFormat="1" ht="21" x14ac:dyDescent="0.4">
      <c r="A2" s="16"/>
    </row>
    <row r="3" spans="1:63" x14ac:dyDescent="0.3">
      <c r="B3" s="15" t="s">
        <v>30</v>
      </c>
    </row>
    <row r="4" spans="1:63" s="19" customFormat="1" x14ac:dyDescent="0.3">
      <c r="A4" s="19" t="s">
        <v>28</v>
      </c>
      <c r="B4" s="24">
        <v>2018</v>
      </c>
      <c r="F4" s="19" t="s">
        <v>9</v>
      </c>
      <c r="G4" s="19">
        <f>IF(B5=12, $B$4+1, $B$4)</f>
        <v>2018</v>
      </c>
      <c r="K4" s="19" t="s">
        <v>9</v>
      </c>
      <c r="L4" s="19">
        <f>IF(G5=12, $B$4+1, $B$4)</f>
        <v>2018</v>
      </c>
      <c r="P4" s="19" t="s">
        <v>9</v>
      </c>
      <c r="Q4" s="19">
        <f>IF(L5=12, $B$4+1, $B$4)</f>
        <v>2018</v>
      </c>
      <c r="U4" s="19" t="s">
        <v>9</v>
      </c>
      <c r="V4" s="19">
        <f>IF(Q5=12, $B$4+1, $B$4)</f>
        <v>2018</v>
      </c>
      <c r="Z4" s="19" t="s">
        <v>9</v>
      </c>
      <c r="AA4" s="19">
        <f>IF(V5=12, $B$4+1, IF(V4=$B$4+1,V4, $B$4))</f>
        <v>2018</v>
      </c>
      <c r="AE4" s="19" t="s">
        <v>9</v>
      </c>
      <c r="AF4" s="19">
        <f>IF(AA5=12, $B$4+1, IF(AA4=$B$4+1,AA4, $B$4))</f>
        <v>2018</v>
      </c>
      <c r="AJ4" s="19" t="s">
        <v>9</v>
      </c>
      <c r="AK4" s="19">
        <f>IF(AF5=12, $B$4+1, IF(AF4=$B$4+1,AF4, $B$4))</f>
        <v>2018</v>
      </c>
      <c r="AO4" s="19" t="s">
        <v>9</v>
      </c>
      <c r="AP4" s="19">
        <f>IF(AK5=12, $B$4+1, IF(AK4=$B$4+1,AK4, $B$4))</f>
        <v>2018</v>
      </c>
      <c r="AT4" s="19" t="s">
        <v>9</v>
      </c>
      <c r="AU4" s="19">
        <f>IF(AP5=12, $B$4+1, IF(AP4=$B$4+1,AP4, $B$4))</f>
        <v>2018</v>
      </c>
      <c r="AY4" s="19" t="s">
        <v>9</v>
      </c>
      <c r="AZ4" s="19">
        <f>IF(AU5=12, $B$4+1, IF(AU4=$B$4+1,AU4, $B$4))</f>
        <v>2018</v>
      </c>
      <c r="BD4" s="19" t="s">
        <v>9</v>
      </c>
      <c r="BE4" s="19">
        <f>IF(AZ5=12, $B$4+1, IF(AZ4=$B$4+1,AZ4, $B$4))</f>
        <v>2018</v>
      </c>
    </row>
    <row r="5" spans="1:63" s="3" customFormat="1" ht="20.100000000000001" customHeight="1" x14ac:dyDescent="0.3">
      <c r="A5" s="3" t="s">
        <v>29</v>
      </c>
      <c r="B5" s="25">
        <v>1</v>
      </c>
      <c r="C5" s="3" t="str">
        <f>INDEX($BJ$7:$BJ$18, B5,1)</f>
        <v>January</v>
      </c>
      <c r="F5" s="3" t="s">
        <v>6</v>
      </c>
      <c r="G5" s="3">
        <f>IF(B5+1&gt;12, B5-11, B5+1)</f>
        <v>2</v>
      </c>
      <c r="H5" s="3" t="str">
        <f>INDEX($BJ$7:$BJ$18, G5,1)</f>
        <v>February</v>
      </c>
      <c r="K5" s="3" t="s">
        <v>6</v>
      </c>
      <c r="L5" s="3">
        <f>IF(G5+1&gt;12, G5-11, G5+1)</f>
        <v>3</v>
      </c>
      <c r="M5" s="3" t="str">
        <f>INDEX($BJ$7:$BJ$18, L5,1)</f>
        <v>March</v>
      </c>
      <c r="P5" s="3" t="s">
        <v>6</v>
      </c>
      <c r="Q5" s="3">
        <f>IF(L5+1&gt;12, L5-11, L5+1)</f>
        <v>4</v>
      </c>
      <c r="R5" s="3" t="str">
        <f>INDEX($BJ$7:$BJ$18, Q5,1)</f>
        <v>April</v>
      </c>
      <c r="U5" s="3" t="s">
        <v>6</v>
      </c>
      <c r="V5" s="3">
        <f>IF(Q5+1&gt;12, Q5-11, Q5+1)</f>
        <v>5</v>
      </c>
      <c r="W5" s="3" t="str">
        <f>INDEX($BJ$7:$BJ$18, V5,1)</f>
        <v>May</v>
      </c>
      <c r="Z5" s="3" t="s">
        <v>6</v>
      </c>
      <c r="AA5" s="3">
        <f>IF(V5+1&gt;12, V5-11, V5+1)</f>
        <v>6</v>
      </c>
      <c r="AB5" s="3" t="str">
        <f>INDEX($BJ$7:$BJ$18, AA5,1)</f>
        <v>June</v>
      </c>
      <c r="AE5" s="3" t="s">
        <v>6</v>
      </c>
      <c r="AF5" s="3">
        <f>IF(AA5+1&gt;12, AA5-11, AA5+1)</f>
        <v>7</v>
      </c>
      <c r="AG5" s="3" t="str">
        <f>INDEX($BJ$7:$BJ$18, AF5,1)</f>
        <v>July</v>
      </c>
      <c r="AJ5" s="3" t="s">
        <v>6</v>
      </c>
      <c r="AK5" s="3">
        <f>IF(AF5+1&gt;12, AF5-11, AF5+1)</f>
        <v>8</v>
      </c>
      <c r="AL5" s="3" t="str">
        <f>INDEX($BJ$7:$BJ$18, AK5,1)</f>
        <v>August</v>
      </c>
      <c r="AO5" s="3" t="s">
        <v>6</v>
      </c>
      <c r="AP5" s="3">
        <f>IF(AK5+1&gt;12, AK5-11, AK5+1)</f>
        <v>9</v>
      </c>
      <c r="AQ5" s="3" t="str">
        <f>INDEX($BJ$7:$BJ$18, AP5,1)</f>
        <v>September</v>
      </c>
      <c r="AT5" s="3" t="s">
        <v>6</v>
      </c>
      <c r="AU5" s="3">
        <f>IF(AP5+1&gt;12, AP5-11, AP5+1)</f>
        <v>10</v>
      </c>
      <c r="AV5" s="3" t="str">
        <f>INDEX($BJ$7:$BJ$18, AU5,1)</f>
        <v>October</v>
      </c>
      <c r="AY5" s="3" t="s">
        <v>6</v>
      </c>
      <c r="AZ5" s="3">
        <f>IF(AU5+1&gt;12, AU5-11, AU5+1)</f>
        <v>11</v>
      </c>
      <c r="BA5" s="3" t="str">
        <f>INDEX($BJ$7:$BJ$18, AZ5,1)</f>
        <v>November</v>
      </c>
      <c r="BD5" s="3" t="s">
        <v>6</v>
      </c>
      <c r="BE5" s="3">
        <f>IF(AZ5+1&gt;12, AZ5-11, AZ5+1)</f>
        <v>12</v>
      </c>
      <c r="BF5" s="3" t="str">
        <f>INDEX(data!B4:B15, BE5,1)</f>
        <v>December</v>
      </c>
    </row>
    <row r="6" spans="1:63" s="4" customFormat="1" ht="29.1" customHeight="1" x14ac:dyDescent="0.3">
      <c r="A6" s="4" t="s">
        <v>4</v>
      </c>
      <c r="B6" s="4" t="s">
        <v>24</v>
      </c>
      <c r="C6" s="4" t="s">
        <v>31</v>
      </c>
      <c r="D6" s="4" t="s">
        <v>25</v>
      </c>
      <c r="F6" s="4" t="s">
        <v>4</v>
      </c>
      <c r="G6" s="4" t="s">
        <v>24</v>
      </c>
      <c r="H6" s="4" t="s">
        <v>31</v>
      </c>
      <c r="I6" s="4" t="s">
        <v>25</v>
      </c>
      <c r="K6" s="4" t="s">
        <v>4</v>
      </c>
      <c r="L6" s="4" t="s">
        <v>24</v>
      </c>
      <c r="M6" s="4" t="s">
        <v>31</v>
      </c>
      <c r="N6" s="4" t="s">
        <v>25</v>
      </c>
      <c r="P6" s="4" t="s">
        <v>4</v>
      </c>
      <c r="Q6" s="4" t="s">
        <v>24</v>
      </c>
      <c r="R6" s="4" t="s">
        <v>31</v>
      </c>
      <c r="S6" s="4" t="s">
        <v>25</v>
      </c>
      <c r="U6" s="4" t="s">
        <v>4</v>
      </c>
      <c r="V6" s="4" t="s">
        <v>24</v>
      </c>
      <c r="W6" s="4" t="s">
        <v>31</v>
      </c>
      <c r="X6" s="4" t="s">
        <v>25</v>
      </c>
      <c r="Z6" s="4" t="s">
        <v>4</v>
      </c>
      <c r="AA6" s="4" t="s">
        <v>24</v>
      </c>
      <c r="AB6" s="4" t="s">
        <v>31</v>
      </c>
      <c r="AC6" s="4" t="s">
        <v>25</v>
      </c>
      <c r="AE6" s="4" t="s">
        <v>4</v>
      </c>
      <c r="AF6" s="4" t="s">
        <v>24</v>
      </c>
      <c r="AG6" s="4" t="s">
        <v>31</v>
      </c>
      <c r="AH6" s="4" t="s">
        <v>25</v>
      </c>
      <c r="AJ6" s="4" t="s">
        <v>4</v>
      </c>
      <c r="AK6" s="4" t="s">
        <v>24</v>
      </c>
      <c r="AL6" s="4" t="s">
        <v>31</v>
      </c>
      <c r="AM6" s="4" t="s">
        <v>25</v>
      </c>
      <c r="AO6" s="4" t="s">
        <v>4</v>
      </c>
      <c r="AP6" s="4" t="s">
        <v>24</v>
      </c>
      <c r="AQ6" s="4" t="s">
        <v>31</v>
      </c>
      <c r="AR6" s="4" t="s">
        <v>25</v>
      </c>
      <c r="AT6" s="4" t="s">
        <v>4</v>
      </c>
      <c r="AU6" s="4" t="s">
        <v>24</v>
      </c>
      <c r="AV6" s="4" t="s">
        <v>31</v>
      </c>
      <c r="AW6" s="4" t="s">
        <v>25</v>
      </c>
      <c r="AY6" s="4" t="s">
        <v>4</v>
      </c>
      <c r="AZ6" s="4" t="s">
        <v>24</v>
      </c>
      <c r="BA6" s="4" t="s">
        <v>31</v>
      </c>
      <c r="BB6" s="4" t="s">
        <v>25</v>
      </c>
      <c r="BD6" s="4" t="s">
        <v>4</v>
      </c>
      <c r="BE6" s="4" t="s">
        <v>24</v>
      </c>
      <c r="BF6" s="4" t="s">
        <v>31</v>
      </c>
      <c r="BG6" s="4" t="s">
        <v>25</v>
      </c>
      <c r="BK6"/>
    </row>
    <row r="7" spans="1:63" x14ac:dyDescent="0.3">
      <c r="A7" s="7">
        <f>IF(INDEX(data!$C$4:$C$15, B$5, 1)+IF(AND(MOD(B$4,4)=0,B$5=2), 1, 0) &lt; ROW() -ROW(A$6), "", DATE(B$4, B$5, ROW()-ROW(A$6)))</f>
        <v>43101</v>
      </c>
      <c r="F7" s="7">
        <f>IF(INDEX(data!$C$4:$C$15, G$5, 1)+IF(AND(MOD(G$4,4)=0,G$5=2), 1, 0) &lt; ROW() -ROW(F$6), "", DATE(G$4, G$5, ROW()-ROW(F$6)))</f>
        <v>43132</v>
      </c>
      <c r="K7" s="7">
        <f>IF(INDEX(data!$C$4:$C$15, L$5, 1)+IF(AND(MOD(L$4,4)=0,L$5=2), 1, 0) &lt; ROW() -ROW(K$6), "", DATE(L$4, L$5, ROW()-ROW(K$6)))</f>
        <v>43160</v>
      </c>
      <c r="P7" s="7">
        <f>IF(INDEX(data!$C$4:$C$15, Q$5, 1)+IF(AND(MOD(Q$4,4)=0,Q$5=2), 1, 0) &lt; ROW() -ROW(P$6), "", DATE(Q$4, Q$5, ROW()-ROW(P$6)))</f>
        <v>43191</v>
      </c>
      <c r="U7" s="7">
        <f>IF(INDEX(data!$C$4:$C$15, V$5, 1)+IF(AND(MOD(V$4,4)=0,V$5=2), 1, 0) &lt; ROW() -ROW(U$6), "", DATE(V$4, V$5, ROW()-ROW(U$6)))</f>
        <v>43221</v>
      </c>
      <c r="Z7" s="7">
        <f>IF(INDEX(data!$C$4:$C$15, AA$5, 1)+IF(AND(MOD(AA$4,4)=0,AA$5=2), 1, 0) &lt; ROW() -ROW(Z$6), "", DATE(AA$4, AA$5, ROW()-ROW(Z$6)))</f>
        <v>43252</v>
      </c>
      <c r="AE7" s="7">
        <f>IF(INDEX(data!$C$4:$C$15, AF$5, 1)+IF(AND(MOD(AF$4,4)=0,AF$5=2), 1, 0) &lt; ROW() -ROW(AE$6), "", DATE(AF$4, AF$5, ROW()-ROW(AE$6)))</f>
        <v>43282</v>
      </c>
      <c r="AJ7" s="7">
        <f>IF(INDEX(data!$C$4:$C$15, AK$5, 1)+IF(AND(MOD(AK$4,4)=0,AK$5=2), 1, 0) &lt; ROW() -ROW(AJ$6), "", DATE(AK$4, AK$5, ROW()-ROW(AJ$6)))</f>
        <v>43313</v>
      </c>
      <c r="AO7" s="7">
        <f>IF(INDEX(data!$C$4:$C$15, AP$5, 1)+IF(AND(MOD(AP$4,4)=0,AP$5=2), 1, 0) &lt; ROW() -ROW(AO$6), "", DATE(AP$4, AP$5, ROW()-ROW(AO$6)))</f>
        <v>43344</v>
      </c>
      <c r="AT7" s="7">
        <f>IF(INDEX(data!$C$4:$C$15, AU$5, 1)+IF(AND(MOD(AU$4,4)=0,AU$5=2), 1, 0) &lt; ROW() -ROW(AT$6), "", DATE(AU$4, AU$5, ROW()-ROW(AT$6)))</f>
        <v>43374</v>
      </c>
      <c r="AY7" s="7">
        <f>IF(INDEX(data!$C$4:$C$15, AZ$5, 1)+IF(AND(MOD(AZ$4,4)=0,AZ$5=2), 1, 0) &lt; ROW() -ROW(AY$6), "", DATE(AZ$4, AZ$5, ROW()-ROW(AY$6)))</f>
        <v>43405</v>
      </c>
      <c r="BD7" s="7">
        <f>IF(INDEX(data!$C$4:$C$15, BE$5, 1)+IF(AND(MOD(BE$4,4)=0,BE$5=2), 1, 0) &lt; ROW() -ROW(BD$6), "", DATE(BE$4, BE$5, ROW()-ROW(BD$6)))</f>
        <v>43435</v>
      </c>
      <c r="BJ7" s="21" t="s">
        <v>10</v>
      </c>
      <c r="BK7" s="21">
        <v>31</v>
      </c>
    </row>
    <row r="8" spans="1:63" x14ac:dyDescent="0.3">
      <c r="A8" s="7">
        <f>IF(INDEX(data!$C$4:$C$15, B$5, 1)+IF(AND(MOD(B$4,4)=0,B$5=2), 1, 0) &lt; ROW() -ROW(A$6), "", DATE(B$4, B$5, ROW()-ROW(A$6)))</f>
        <v>43102</v>
      </c>
      <c r="F8" s="7">
        <f>IF(INDEX(data!$C$4:$C$15, G$5, 1)+IF(AND(MOD(G$4,4)=0,G$5=2), 1, 0) &lt; ROW() -ROW(F$6), "", DATE(G$4, G$5, ROW()-ROW(F$6)))</f>
        <v>43133</v>
      </c>
      <c r="K8" s="7">
        <f>IF(INDEX(data!$C$4:$C$15, L$5, 1)+IF(AND(MOD(L$4,4)=0,L$5=2), 1, 0) &lt; ROW() -ROW(K$6), "", DATE(L$4, L$5, ROW()-ROW(K$6)))</f>
        <v>43161</v>
      </c>
      <c r="P8" s="7">
        <f>IF(INDEX(data!$C$4:$C$15, Q$5, 1)+IF(AND(MOD(Q$4,4)=0,Q$5=2), 1, 0) &lt; ROW() -ROW(P$6), "", DATE(Q$4, Q$5, ROW()-ROW(P$6)))</f>
        <v>43192</v>
      </c>
      <c r="U8" s="7">
        <f>IF(INDEX(data!$C$4:$C$15, V$5, 1)+IF(AND(MOD(V$4,4)=0,V$5=2), 1, 0) &lt; ROW() -ROW(U$6), "", DATE(V$4, V$5, ROW()-ROW(U$6)))</f>
        <v>43222</v>
      </c>
      <c r="Z8" s="7">
        <f>IF(INDEX(data!$C$4:$C$15, AA$5, 1)+IF(AND(MOD(AA$4,4)=0,AA$5=2), 1, 0) &lt; ROW() -ROW(Z$6), "", DATE(AA$4, AA$5, ROW()-ROW(Z$6)))</f>
        <v>43253</v>
      </c>
      <c r="AE8" s="7">
        <f>IF(INDEX(data!$C$4:$C$15, AF$5, 1)+IF(AND(MOD(AF$4,4)=0,AF$5=2), 1, 0) &lt; ROW() -ROW(AE$6), "", DATE(AF$4, AF$5, ROW()-ROW(AE$6)))</f>
        <v>43283</v>
      </c>
      <c r="AJ8" s="7">
        <f>IF(INDEX(data!$C$4:$C$15, AK$5, 1)+IF(AND(MOD(AK$4,4)=0,AK$5=2), 1, 0) &lt; ROW() -ROW(AJ$6), "", DATE(AK$4, AK$5, ROW()-ROW(AJ$6)))</f>
        <v>43314</v>
      </c>
      <c r="AO8" s="7">
        <f>IF(INDEX(data!$C$4:$C$15, AP$5, 1)+IF(AND(MOD(AP$4,4)=0,AP$5=2), 1, 0) &lt; ROW() -ROW(AO$6), "", DATE(AP$4, AP$5, ROW()-ROW(AO$6)))</f>
        <v>43345</v>
      </c>
      <c r="AT8" s="7">
        <f>IF(INDEX(data!$C$4:$C$15, AU$5, 1)+IF(AND(MOD(AU$4,4)=0,AU$5=2), 1, 0) &lt; ROW() -ROW(AT$6), "", DATE(AU$4, AU$5, ROW()-ROW(AT$6)))</f>
        <v>43375</v>
      </c>
      <c r="AY8" s="7">
        <f>IF(INDEX(data!$C$4:$C$15, AZ$5, 1)+IF(AND(MOD(AZ$4,4)=0,AZ$5=2), 1, 0) &lt; ROW() -ROW(AY$6), "", DATE(AZ$4, AZ$5, ROW()-ROW(AY$6)))</f>
        <v>43406</v>
      </c>
      <c r="BD8" s="7">
        <f>IF(INDEX(data!$C$4:$C$15, BE$5, 1)+IF(AND(MOD(BE$4,4)=0,BE$5=2), 1, 0) &lt; ROW() -ROW(BD$6), "", DATE(BE$4, BE$5, ROW()-ROW(BD$6)))</f>
        <v>43436</v>
      </c>
      <c r="BJ8" s="21" t="s">
        <v>11</v>
      </c>
      <c r="BK8" s="21">
        <v>28</v>
      </c>
    </row>
    <row r="9" spans="1:63" x14ac:dyDescent="0.3">
      <c r="A9" s="7">
        <f>IF(INDEX(data!$C$4:$C$15, B$5, 1)+IF(AND(MOD(B$4,4)=0,B$5=2), 1, 0) &lt; ROW() -ROW(A$6), "", DATE(B$4, B$5, ROW()-ROW(A$6)))</f>
        <v>43103</v>
      </c>
      <c r="F9" s="7">
        <f>IF(INDEX(data!$C$4:$C$15, G$5, 1)+IF(AND(MOD(G$4,4)=0,G$5=2), 1, 0) &lt; ROW() -ROW(F$6), "", DATE(G$4, G$5, ROW()-ROW(F$6)))</f>
        <v>43134</v>
      </c>
      <c r="K9" s="7">
        <f>IF(INDEX(data!$C$4:$C$15, L$5, 1)+IF(AND(MOD(L$4,4)=0,L$5=2), 1, 0) &lt; ROW() -ROW(K$6), "", DATE(L$4, L$5, ROW()-ROW(K$6)))</f>
        <v>43162</v>
      </c>
      <c r="P9" s="7">
        <f>IF(INDEX(data!$C$4:$C$15, Q$5, 1)+IF(AND(MOD(Q$4,4)=0,Q$5=2), 1, 0) &lt; ROW() -ROW(P$6), "", DATE(Q$4, Q$5, ROW()-ROW(P$6)))</f>
        <v>43193</v>
      </c>
      <c r="U9" s="7">
        <f>IF(INDEX(data!$C$4:$C$15, V$5, 1)+IF(AND(MOD(V$4,4)=0,V$5=2), 1, 0) &lt; ROW() -ROW(U$6), "", DATE(V$4, V$5, ROW()-ROW(U$6)))</f>
        <v>43223</v>
      </c>
      <c r="Z9" s="7">
        <f>IF(INDEX(data!$C$4:$C$15, AA$5, 1)+IF(AND(MOD(AA$4,4)=0,AA$5=2), 1, 0) &lt; ROW() -ROW(Z$6), "", DATE(AA$4, AA$5, ROW()-ROW(Z$6)))</f>
        <v>43254</v>
      </c>
      <c r="AE9" s="7">
        <f>IF(INDEX(data!$C$4:$C$15, AF$5, 1)+IF(AND(MOD(AF$4,4)=0,AF$5=2), 1, 0) &lt; ROW() -ROW(AE$6), "", DATE(AF$4, AF$5, ROW()-ROW(AE$6)))</f>
        <v>43284</v>
      </c>
      <c r="AJ9" s="7">
        <f>IF(INDEX(data!$C$4:$C$15, AK$5, 1)+IF(AND(MOD(AK$4,4)=0,AK$5=2), 1, 0) &lt; ROW() -ROW(AJ$6), "", DATE(AK$4, AK$5, ROW()-ROW(AJ$6)))</f>
        <v>43315</v>
      </c>
      <c r="AO9" s="7">
        <f>IF(INDEX(data!$C$4:$C$15, AP$5, 1)+IF(AND(MOD(AP$4,4)=0,AP$5=2), 1, 0) &lt; ROW() -ROW(AO$6), "", DATE(AP$4, AP$5, ROW()-ROW(AO$6)))</f>
        <v>43346</v>
      </c>
      <c r="AT9" s="7">
        <f>IF(INDEX(data!$C$4:$C$15, AU$5, 1)+IF(AND(MOD(AU$4,4)=0,AU$5=2), 1, 0) &lt; ROW() -ROW(AT$6), "", DATE(AU$4, AU$5, ROW()-ROW(AT$6)))</f>
        <v>43376</v>
      </c>
      <c r="AY9" s="7">
        <f>IF(INDEX(data!$C$4:$C$15, AZ$5, 1)+IF(AND(MOD(AZ$4,4)=0,AZ$5=2), 1, 0) &lt; ROW() -ROW(AY$6), "", DATE(AZ$4, AZ$5, ROW()-ROW(AY$6)))</f>
        <v>43407</v>
      </c>
      <c r="BD9" s="7">
        <f>IF(INDEX(data!$C$4:$C$15, BE$5, 1)+IF(AND(MOD(BE$4,4)=0,BE$5=2), 1, 0) &lt; ROW() -ROW(BD$6), "", DATE(BE$4, BE$5, ROW()-ROW(BD$6)))</f>
        <v>43437</v>
      </c>
      <c r="BJ9" s="22" t="s">
        <v>12</v>
      </c>
      <c r="BK9" s="21">
        <v>31</v>
      </c>
    </row>
    <row r="10" spans="1:63" x14ac:dyDescent="0.3">
      <c r="A10" s="7">
        <f>IF(INDEX(data!$C$4:$C$15, B$5, 1)+IF(AND(MOD(B$4,4)=0,B$5=2), 1, 0) &lt; ROW() -ROW(A$6), "", DATE(B$4, B$5, ROW()-ROW(A$6)))</f>
        <v>43104</v>
      </c>
      <c r="F10" s="7">
        <f>IF(INDEX(data!$C$4:$C$15, G$5, 1)+IF(AND(MOD(G$4,4)=0,G$5=2), 1, 0) &lt; ROW() -ROW(F$6), "", DATE(G$4, G$5, ROW()-ROW(F$6)))</f>
        <v>43135</v>
      </c>
      <c r="K10" s="7">
        <f>IF(INDEX(data!$C$4:$C$15, L$5, 1)+IF(AND(MOD(L$4,4)=0,L$5=2), 1, 0) &lt; ROW() -ROW(K$6), "", DATE(L$4, L$5, ROW()-ROW(K$6)))</f>
        <v>43163</v>
      </c>
      <c r="P10" s="7">
        <f>IF(INDEX(data!$C$4:$C$15, Q$5, 1)+IF(AND(MOD(Q$4,4)=0,Q$5=2), 1, 0) &lt; ROW() -ROW(P$6), "", DATE(Q$4, Q$5, ROW()-ROW(P$6)))</f>
        <v>43194</v>
      </c>
      <c r="U10" s="7">
        <f>IF(INDEX(data!$C$4:$C$15, V$5, 1)+IF(AND(MOD(V$4,4)=0,V$5=2), 1, 0) &lt; ROW() -ROW(U$6), "", DATE(V$4, V$5, ROW()-ROW(U$6)))</f>
        <v>43224</v>
      </c>
      <c r="Z10" s="7">
        <f>IF(INDEX(data!$C$4:$C$15, AA$5, 1)+IF(AND(MOD(AA$4,4)=0,AA$5=2), 1, 0) &lt; ROW() -ROW(Z$6), "", DATE(AA$4, AA$5, ROW()-ROW(Z$6)))</f>
        <v>43255</v>
      </c>
      <c r="AE10" s="7">
        <f>IF(INDEX(data!$C$4:$C$15, AF$5, 1)+IF(AND(MOD(AF$4,4)=0,AF$5=2), 1, 0) &lt; ROW() -ROW(AE$6), "", DATE(AF$4, AF$5, ROW()-ROW(AE$6)))</f>
        <v>43285</v>
      </c>
      <c r="AJ10" s="7">
        <f>IF(INDEX(data!$C$4:$C$15, AK$5, 1)+IF(AND(MOD(AK$4,4)=0,AK$5=2), 1, 0) &lt; ROW() -ROW(AJ$6), "", DATE(AK$4, AK$5, ROW()-ROW(AJ$6)))</f>
        <v>43316</v>
      </c>
      <c r="AO10" s="7">
        <f>IF(INDEX(data!$C$4:$C$15, AP$5, 1)+IF(AND(MOD(AP$4,4)=0,AP$5=2), 1, 0) &lt; ROW() -ROW(AO$6), "", DATE(AP$4, AP$5, ROW()-ROW(AO$6)))</f>
        <v>43347</v>
      </c>
      <c r="AT10" s="7">
        <f>IF(INDEX(data!$C$4:$C$15, AU$5, 1)+IF(AND(MOD(AU$4,4)=0,AU$5=2), 1, 0) &lt; ROW() -ROW(AT$6), "", DATE(AU$4, AU$5, ROW()-ROW(AT$6)))</f>
        <v>43377</v>
      </c>
      <c r="AY10" s="7">
        <f>IF(INDEX(data!$C$4:$C$15, AZ$5, 1)+IF(AND(MOD(AZ$4,4)=0,AZ$5=2), 1, 0) &lt; ROW() -ROW(AY$6), "", DATE(AZ$4, AZ$5, ROW()-ROW(AY$6)))</f>
        <v>43408</v>
      </c>
      <c r="BD10" s="7">
        <f>IF(INDEX(data!$C$4:$C$15, BE$5, 1)+IF(AND(MOD(BE$4,4)=0,BE$5=2), 1, 0) &lt; ROW() -ROW(BD$6), "", DATE(BE$4, BE$5, ROW()-ROW(BD$6)))</f>
        <v>43438</v>
      </c>
      <c r="BJ10" s="23" t="s">
        <v>13</v>
      </c>
      <c r="BK10" s="21">
        <v>30</v>
      </c>
    </row>
    <row r="11" spans="1:63" x14ac:dyDescent="0.3">
      <c r="A11" s="7">
        <f>IF(INDEX(data!$C$4:$C$15, B$5, 1)+IF(AND(MOD(B$4,4)=0,B$5=2), 1, 0) &lt; ROW() -ROW(A$6), "", DATE(B$4, B$5, ROW()-ROW(A$6)))</f>
        <v>43105</v>
      </c>
      <c r="F11" s="7">
        <f>IF(INDEX(data!$C$4:$C$15, G$5, 1)+IF(AND(MOD(G$4,4)=0,G$5=2), 1, 0) &lt; ROW() -ROW(F$6), "", DATE(G$4, G$5, ROW()-ROW(F$6)))</f>
        <v>43136</v>
      </c>
      <c r="K11" s="7">
        <f>IF(INDEX(data!$C$4:$C$15, L$5, 1)+IF(AND(MOD(L$4,4)=0,L$5=2), 1, 0) &lt; ROW() -ROW(K$6), "", DATE(L$4, L$5, ROW()-ROW(K$6)))</f>
        <v>43164</v>
      </c>
      <c r="P11" s="7">
        <f>IF(INDEX(data!$C$4:$C$15, Q$5, 1)+IF(AND(MOD(Q$4,4)=0,Q$5=2), 1, 0) &lt; ROW() -ROW(P$6), "", DATE(Q$4, Q$5, ROW()-ROW(P$6)))</f>
        <v>43195</v>
      </c>
      <c r="U11" s="7">
        <f>IF(INDEX(data!$C$4:$C$15, V$5, 1)+IF(AND(MOD(V$4,4)=0,V$5=2), 1, 0) &lt; ROW() -ROW(U$6), "", DATE(V$4, V$5, ROW()-ROW(U$6)))</f>
        <v>43225</v>
      </c>
      <c r="Z11" s="7">
        <f>IF(INDEX(data!$C$4:$C$15, AA$5, 1)+IF(AND(MOD(AA$4,4)=0,AA$5=2), 1, 0) &lt; ROW() -ROW(Z$6), "", DATE(AA$4, AA$5, ROW()-ROW(Z$6)))</f>
        <v>43256</v>
      </c>
      <c r="AE11" s="7">
        <f>IF(INDEX(data!$C$4:$C$15, AF$5, 1)+IF(AND(MOD(AF$4,4)=0,AF$5=2), 1, 0) &lt; ROW() -ROW(AE$6), "", DATE(AF$4, AF$5, ROW()-ROW(AE$6)))</f>
        <v>43286</v>
      </c>
      <c r="AJ11" s="7">
        <f>IF(INDEX(data!$C$4:$C$15, AK$5, 1)+IF(AND(MOD(AK$4,4)=0,AK$5=2), 1, 0) &lt; ROW() -ROW(AJ$6), "", DATE(AK$4, AK$5, ROW()-ROW(AJ$6)))</f>
        <v>43317</v>
      </c>
      <c r="AO11" s="7">
        <f>IF(INDEX(data!$C$4:$C$15, AP$5, 1)+IF(AND(MOD(AP$4,4)=0,AP$5=2), 1, 0) &lt; ROW() -ROW(AO$6), "", DATE(AP$4, AP$5, ROW()-ROW(AO$6)))</f>
        <v>43348</v>
      </c>
      <c r="AT11" s="7">
        <f>IF(INDEX(data!$C$4:$C$15, AU$5, 1)+IF(AND(MOD(AU$4,4)=0,AU$5=2), 1, 0) &lt; ROW() -ROW(AT$6), "", DATE(AU$4, AU$5, ROW()-ROW(AT$6)))</f>
        <v>43378</v>
      </c>
      <c r="AY11" s="7">
        <f>IF(INDEX(data!$C$4:$C$15, AZ$5, 1)+IF(AND(MOD(AZ$4,4)=0,AZ$5=2), 1, 0) &lt; ROW() -ROW(AY$6), "", DATE(AZ$4, AZ$5, ROW()-ROW(AY$6)))</f>
        <v>43409</v>
      </c>
      <c r="BD11" s="7">
        <f>IF(INDEX(data!$C$4:$C$15, BE$5, 1)+IF(AND(MOD(BE$4,4)=0,BE$5=2), 1, 0) &lt; ROW() -ROW(BD$6), "", DATE(BE$4, BE$5, ROW()-ROW(BD$6)))</f>
        <v>43439</v>
      </c>
      <c r="BJ11" s="20" t="s">
        <v>14</v>
      </c>
      <c r="BK11" s="21">
        <v>31</v>
      </c>
    </row>
    <row r="12" spans="1:63" x14ac:dyDescent="0.3">
      <c r="A12" s="7">
        <f>IF(INDEX(data!$C$4:$C$15, B$5, 1)+IF(AND(MOD(B$4,4)=0,B$5=2), 1, 0) &lt; ROW() -ROW(A$6), "", DATE(B$4, B$5, ROW()-ROW(A$6)))</f>
        <v>43106</v>
      </c>
      <c r="F12" s="7">
        <f>IF(INDEX(data!$C$4:$C$15, G$5, 1)+IF(AND(MOD(G$4,4)=0,G$5=2), 1, 0) &lt; ROW() -ROW(F$6), "", DATE(G$4, G$5, ROW()-ROW(F$6)))</f>
        <v>43137</v>
      </c>
      <c r="K12" s="7">
        <f>IF(INDEX(data!$C$4:$C$15, L$5, 1)+IF(AND(MOD(L$4,4)=0,L$5=2), 1, 0) &lt; ROW() -ROW(K$6), "", DATE(L$4, L$5, ROW()-ROW(K$6)))</f>
        <v>43165</v>
      </c>
      <c r="P12" s="7">
        <f>IF(INDEX(data!$C$4:$C$15, Q$5, 1)+IF(AND(MOD(Q$4,4)=0,Q$5=2), 1, 0) &lt; ROW() -ROW(P$6), "", DATE(Q$4, Q$5, ROW()-ROW(P$6)))</f>
        <v>43196</v>
      </c>
      <c r="U12" s="7">
        <f>IF(INDEX(data!$C$4:$C$15, V$5, 1)+IF(AND(MOD(V$4,4)=0,V$5=2), 1, 0) &lt; ROW() -ROW(U$6), "", DATE(V$4, V$5, ROW()-ROW(U$6)))</f>
        <v>43226</v>
      </c>
      <c r="Z12" s="7">
        <f>IF(INDEX(data!$C$4:$C$15, AA$5, 1)+IF(AND(MOD(AA$4,4)=0,AA$5=2), 1, 0) &lt; ROW() -ROW(Z$6), "", DATE(AA$4, AA$5, ROW()-ROW(Z$6)))</f>
        <v>43257</v>
      </c>
      <c r="AE12" s="7">
        <f>IF(INDEX(data!$C$4:$C$15, AF$5, 1)+IF(AND(MOD(AF$4,4)=0,AF$5=2), 1, 0) &lt; ROW() -ROW(AE$6), "", DATE(AF$4, AF$5, ROW()-ROW(AE$6)))</f>
        <v>43287</v>
      </c>
      <c r="AJ12" s="7">
        <f>IF(INDEX(data!$C$4:$C$15, AK$5, 1)+IF(AND(MOD(AK$4,4)=0,AK$5=2), 1, 0) &lt; ROW() -ROW(AJ$6), "", DATE(AK$4, AK$5, ROW()-ROW(AJ$6)))</f>
        <v>43318</v>
      </c>
      <c r="AO12" s="7">
        <f>IF(INDEX(data!$C$4:$C$15, AP$5, 1)+IF(AND(MOD(AP$4,4)=0,AP$5=2), 1, 0) &lt; ROW() -ROW(AO$6), "", DATE(AP$4, AP$5, ROW()-ROW(AO$6)))</f>
        <v>43349</v>
      </c>
      <c r="AT12" s="7">
        <f>IF(INDEX(data!$C$4:$C$15, AU$5, 1)+IF(AND(MOD(AU$4,4)=0,AU$5=2), 1, 0) &lt; ROW() -ROW(AT$6), "", DATE(AU$4, AU$5, ROW()-ROW(AT$6)))</f>
        <v>43379</v>
      </c>
      <c r="AY12" s="7">
        <f>IF(INDEX(data!$C$4:$C$15, AZ$5, 1)+IF(AND(MOD(AZ$4,4)=0,AZ$5=2), 1, 0) &lt; ROW() -ROW(AY$6), "", DATE(AZ$4, AZ$5, ROW()-ROW(AY$6)))</f>
        <v>43410</v>
      </c>
      <c r="BD12" s="7">
        <f>IF(INDEX(data!$C$4:$C$15, BE$5, 1)+IF(AND(MOD(BE$4,4)=0,BE$5=2), 1, 0) &lt; ROW() -ROW(BD$6), "", DATE(BE$4, BE$5, ROW()-ROW(BD$6)))</f>
        <v>43440</v>
      </c>
      <c r="BJ12" s="21" t="s">
        <v>15</v>
      </c>
      <c r="BK12" s="21">
        <v>30</v>
      </c>
    </row>
    <row r="13" spans="1:63" x14ac:dyDescent="0.3">
      <c r="A13" s="7">
        <f>IF(INDEX(data!$C$4:$C$15, B$5, 1)+IF(AND(MOD(B$4,4)=0,B$5=2), 1, 0) &lt; ROW() -ROW(A$6), "", DATE(B$4, B$5, ROW()-ROW(A$6)))</f>
        <v>43107</v>
      </c>
      <c r="F13" s="7">
        <f>IF(INDEX(data!$C$4:$C$15, G$5, 1)+IF(AND(MOD(G$4,4)=0,G$5=2), 1, 0) &lt; ROW() -ROW(F$6), "", DATE(G$4, G$5, ROW()-ROW(F$6)))</f>
        <v>43138</v>
      </c>
      <c r="K13" s="7">
        <f>IF(INDEX(data!$C$4:$C$15, L$5, 1)+IF(AND(MOD(L$4,4)=0,L$5=2), 1, 0) &lt; ROW() -ROW(K$6), "", DATE(L$4, L$5, ROW()-ROW(K$6)))</f>
        <v>43166</v>
      </c>
      <c r="P13" s="7">
        <f>IF(INDEX(data!$C$4:$C$15, Q$5, 1)+IF(AND(MOD(Q$4,4)=0,Q$5=2), 1, 0) &lt; ROW() -ROW(P$6), "", DATE(Q$4, Q$5, ROW()-ROW(P$6)))</f>
        <v>43197</v>
      </c>
      <c r="U13" s="7">
        <f>IF(INDEX(data!$C$4:$C$15, V$5, 1)+IF(AND(MOD(V$4,4)=0,V$5=2), 1, 0) &lt; ROW() -ROW(U$6), "", DATE(V$4, V$5, ROW()-ROW(U$6)))</f>
        <v>43227</v>
      </c>
      <c r="Z13" s="7">
        <f>IF(INDEX(data!$C$4:$C$15, AA$5, 1)+IF(AND(MOD(AA$4,4)=0,AA$5=2), 1, 0) &lt; ROW() -ROW(Z$6), "", DATE(AA$4, AA$5, ROW()-ROW(Z$6)))</f>
        <v>43258</v>
      </c>
      <c r="AE13" s="7">
        <f>IF(INDEX(data!$C$4:$C$15, AF$5, 1)+IF(AND(MOD(AF$4,4)=0,AF$5=2), 1, 0) &lt; ROW() -ROW(AE$6), "", DATE(AF$4, AF$5, ROW()-ROW(AE$6)))</f>
        <v>43288</v>
      </c>
      <c r="AJ13" s="7">
        <f>IF(INDEX(data!$C$4:$C$15, AK$5, 1)+IF(AND(MOD(AK$4,4)=0,AK$5=2), 1, 0) &lt; ROW() -ROW(AJ$6), "", DATE(AK$4, AK$5, ROW()-ROW(AJ$6)))</f>
        <v>43319</v>
      </c>
      <c r="AO13" s="7">
        <f>IF(INDEX(data!$C$4:$C$15, AP$5, 1)+IF(AND(MOD(AP$4,4)=0,AP$5=2), 1, 0) &lt; ROW() -ROW(AO$6), "", DATE(AP$4, AP$5, ROW()-ROW(AO$6)))</f>
        <v>43350</v>
      </c>
      <c r="AT13" s="7">
        <f>IF(INDEX(data!$C$4:$C$15, AU$5, 1)+IF(AND(MOD(AU$4,4)=0,AU$5=2), 1, 0) &lt; ROW() -ROW(AT$6), "", DATE(AU$4, AU$5, ROW()-ROW(AT$6)))</f>
        <v>43380</v>
      </c>
      <c r="AY13" s="7">
        <f>IF(INDEX(data!$C$4:$C$15, AZ$5, 1)+IF(AND(MOD(AZ$4,4)=0,AZ$5=2), 1, 0) &lt; ROW() -ROW(AY$6), "", DATE(AZ$4, AZ$5, ROW()-ROW(AY$6)))</f>
        <v>43411</v>
      </c>
      <c r="BD13" s="7">
        <f>IF(INDEX(data!$C$4:$C$15, BE$5, 1)+IF(AND(MOD(BE$4,4)=0,BE$5=2), 1, 0) &lt; ROW() -ROW(BD$6), "", DATE(BE$4, BE$5, ROW()-ROW(BD$6)))</f>
        <v>43441</v>
      </c>
      <c r="BJ13" s="21" t="s">
        <v>16</v>
      </c>
      <c r="BK13" s="21">
        <v>31</v>
      </c>
    </row>
    <row r="14" spans="1:63" x14ac:dyDescent="0.3">
      <c r="A14" s="7">
        <f>IF(INDEX(data!$C$4:$C$15, B$5, 1)+IF(AND(MOD(B$4,4)=0,B$5=2), 1, 0) &lt; ROW() -ROW(A$6), "", DATE(B$4, B$5, ROW()-ROW(A$6)))</f>
        <v>43108</v>
      </c>
      <c r="F14" s="7">
        <f>IF(INDEX(data!$C$4:$C$15, G$5, 1)+IF(AND(MOD(G$4,4)=0,G$5=2), 1, 0) &lt; ROW() -ROW(F$6), "", DATE(G$4, G$5, ROW()-ROW(F$6)))</f>
        <v>43139</v>
      </c>
      <c r="K14" s="7">
        <f>IF(INDEX(data!$C$4:$C$15, L$5, 1)+IF(AND(MOD(L$4,4)=0,L$5=2), 1, 0) &lt; ROW() -ROW(K$6), "", DATE(L$4, L$5, ROW()-ROW(K$6)))</f>
        <v>43167</v>
      </c>
      <c r="P14" s="7">
        <f>IF(INDEX(data!$C$4:$C$15, Q$5, 1)+IF(AND(MOD(Q$4,4)=0,Q$5=2), 1, 0) &lt; ROW() -ROW(P$6), "", DATE(Q$4, Q$5, ROW()-ROW(P$6)))</f>
        <v>43198</v>
      </c>
      <c r="U14" s="7">
        <f>IF(INDEX(data!$C$4:$C$15, V$5, 1)+IF(AND(MOD(V$4,4)=0,V$5=2), 1, 0) &lt; ROW() -ROW(U$6), "", DATE(V$4, V$5, ROW()-ROW(U$6)))</f>
        <v>43228</v>
      </c>
      <c r="Z14" s="7">
        <f>IF(INDEX(data!$C$4:$C$15, AA$5, 1)+IF(AND(MOD(AA$4,4)=0,AA$5=2), 1, 0) &lt; ROW() -ROW(Z$6), "", DATE(AA$4, AA$5, ROW()-ROW(Z$6)))</f>
        <v>43259</v>
      </c>
      <c r="AE14" s="7">
        <f>IF(INDEX(data!$C$4:$C$15, AF$5, 1)+IF(AND(MOD(AF$4,4)=0,AF$5=2), 1, 0) &lt; ROW() -ROW(AE$6), "", DATE(AF$4, AF$5, ROW()-ROW(AE$6)))</f>
        <v>43289</v>
      </c>
      <c r="AJ14" s="7">
        <f>IF(INDEX(data!$C$4:$C$15, AK$5, 1)+IF(AND(MOD(AK$4,4)=0,AK$5=2), 1, 0) &lt; ROW() -ROW(AJ$6), "", DATE(AK$4, AK$5, ROW()-ROW(AJ$6)))</f>
        <v>43320</v>
      </c>
      <c r="AO14" s="7">
        <f>IF(INDEX(data!$C$4:$C$15, AP$5, 1)+IF(AND(MOD(AP$4,4)=0,AP$5=2), 1, 0) &lt; ROW() -ROW(AO$6), "", DATE(AP$4, AP$5, ROW()-ROW(AO$6)))</f>
        <v>43351</v>
      </c>
      <c r="AT14" s="7">
        <f>IF(INDEX(data!$C$4:$C$15, AU$5, 1)+IF(AND(MOD(AU$4,4)=0,AU$5=2), 1, 0) &lt; ROW() -ROW(AT$6), "", DATE(AU$4, AU$5, ROW()-ROW(AT$6)))</f>
        <v>43381</v>
      </c>
      <c r="AY14" s="7">
        <f>IF(INDEX(data!$C$4:$C$15, AZ$5, 1)+IF(AND(MOD(AZ$4,4)=0,AZ$5=2), 1, 0) &lt; ROW() -ROW(AY$6), "", DATE(AZ$4, AZ$5, ROW()-ROW(AY$6)))</f>
        <v>43412</v>
      </c>
      <c r="BD14" s="7">
        <f>IF(INDEX(data!$C$4:$C$15, BE$5, 1)+IF(AND(MOD(BE$4,4)=0,BE$5=2), 1, 0) &lt; ROW() -ROW(BD$6), "", DATE(BE$4, BE$5, ROW()-ROW(BD$6)))</f>
        <v>43442</v>
      </c>
      <c r="BJ14" s="21" t="s">
        <v>17</v>
      </c>
      <c r="BK14" s="21">
        <v>31</v>
      </c>
    </row>
    <row r="15" spans="1:63" x14ac:dyDescent="0.3">
      <c r="A15" s="7">
        <f>IF(INDEX(data!$C$4:$C$15, B$5, 1)+IF(AND(MOD(B$4,4)=0,B$5=2), 1, 0) &lt; ROW() -ROW(A$6), "", DATE(B$4, B$5, ROW()-ROW(A$6)))</f>
        <v>43109</v>
      </c>
      <c r="F15" s="7">
        <f>IF(INDEX(data!$C$4:$C$15, G$5, 1)+IF(AND(MOD(G$4,4)=0,G$5=2), 1, 0) &lt; ROW() -ROW(F$6), "", DATE(G$4, G$5, ROW()-ROW(F$6)))</f>
        <v>43140</v>
      </c>
      <c r="K15" s="7">
        <f>IF(INDEX(data!$C$4:$C$15, L$5, 1)+IF(AND(MOD(L$4,4)=0,L$5=2), 1, 0) &lt; ROW() -ROW(K$6), "", DATE(L$4, L$5, ROW()-ROW(K$6)))</f>
        <v>43168</v>
      </c>
      <c r="P15" s="7">
        <f>IF(INDEX(data!$C$4:$C$15, Q$5, 1)+IF(AND(MOD(Q$4,4)=0,Q$5=2), 1, 0) &lt; ROW() -ROW(P$6), "", DATE(Q$4, Q$5, ROW()-ROW(P$6)))</f>
        <v>43199</v>
      </c>
      <c r="U15" s="7">
        <f>IF(INDEX(data!$C$4:$C$15, V$5, 1)+IF(AND(MOD(V$4,4)=0,V$5=2), 1, 0) &lt; ROW() -ROW(U$6), "", DATE(V$4, V$5, ROW()-ROW(U$6)))</f>
        <v>43229</v>
      </c>
      <c r="Z15" s="7">
        <f>IF(INDEX(data!$C$4:$C$15, AA$5, 1)+IF(AND(MOD(AA$4,4)=0,AA$5=2), 1, 0) &lt; ROW() -ROW(Z$6), "", DATE(AA$4, AA$5, ROW()-ROW(Z$6)))</f>
        <v>43260</v>
      </c>
      <c r="AE15" s="7">
        <f>IF(INDEX(data!$C$4:$C$15, AF$5, 1)+IF(AND(MOD(AF$4,4)=0,AF$5=2), 1, 0) &lt; ROW() -ROW(AE$6), "", DATE(AF$4, AF$5, ROW()-ROW(AE$6)))</f>
        <v>43290</v>
      </c>
      <c r="AJ15" s="7">
        <f>IF(INDEX(data!$C$4:$C$15, AK$5, 1)+IF(AND(MOD(AK$4,4)=0,AK$5=2), 1, 0) &lt; ROW() -ROW(AJ$6), "", DATE(AK$4, AK$5, ROW()-ROW(AJ$6)))</f>
        <v>43321</v>
      </c>
      <c r="AO15" s="7">
        <f>IF(INDEX(data!$C$4:$C$15, AP$5, 1)+IF(AND(MOD(AP$4,4)=0,AP$5=2), 1, 0) &lt; ROW() -ROW(AO$6), "", DATE(AP$4, AP$5, ROW()-ROW(AO$6)))</f>
        <v>43352</v>
      </c>
      <c r="AT15" s="7">
        <f>IF(INDEX(data!$C$4:$C$15, AU$5, 1)+IF(AND(MOD(AU$4,4)=0,AU$5=2), 1, 0) &lt; ROW() -ROW(AT$6), "", DATE(AU$4, AU$5, ROW()-ROW(AT$6)))</f>
        <v>43382</v>
      </c>
      <c r="AY15" s="7">
        <f>IF(INDEX(data!$C$4:$C$15, AZ$5, 1)+IF(AND(MOD(AZ$4,4)=0,AZ$5=2), 1, 0) &lt; ROW() -ROW(AY$6), "", DATE(AZ$4, AZ$5, ROW()-ROW(AY$6)))</f>
        <v>43413</v>
      </c>
      <c r="BD15" s="7">
        <f>IF(INDEX(data!$C$4:$C$15, BE$5, 1)+IF(AND(MOD(BE$4,4)=0,BE$5=2), 1, 0) &lt; ROW() -ROW(BD$6), "", DATE(BE$4, BE$5, ROW()-ROW(BD$6)))</f>
        <v>43443</v>
      </c>
      <c r="BJ15" s="21" t="s">
        <v>0</v>
      </c>
      <c r="BK15" s="21">
        <v>30</v>
      </c>
    </row>
    <row r="16" spans="1:63" x14ac:dyDescent="0.3">
      <c r="A16" s="7">
        <f>IF(INDEX(data!$C$4:$C$15, B$5, 1)+IF(AND(MOD(B$4,4)=0,B$5=2), 1, 0) &lt; ROW() -ROW(A$6), "", DATE(B$4, B$5, ROW()-ROW(A$6)))</f>
        <v>43110</v>
      </c>
      <c r="F16" s="7">
        <f>IF(INDEX(data!$C$4:$C$15, G$5, 1)+IF(AND(MOD(G$4,4)=0,G$5=2), 1, 0) &lt; ROW() -ROW(F$6), "", DATE(G$4, G$5, ROW()-ROW(F$6)))</f>
        <v>43141</v>
      </c>
      <c r="K16" s="7">
        <f>IF(INDEX(data!$C$4:$C$15, L$5, 1)+IF(AND(MOD(L$4,4)=0,L$5=2), 1, 0) &lt; ROW() -ROW(K$6), "", DATE(L$4, L$5, ROW()-ROW(K$6)))</f>
        <v>43169</v>
      </c>
      <c r="P16" s="7">
        <f>IF(INDEX(data!$C$4:$C$15, Q$5, 1)+IF(AND(MOD(Q$4,4)=0,Q$5=2), 1, 0) &lt; ROW() -ROW(P$6), "", DATE(Q$4, Q$5, ROW()-ROW(P$6)))</f>
        <v>43200</v>
      </c>
      <c r="U16" s="7">
        <f>IF(INDEX(data!$C$4:$C$15, V$5, 1)+IF(AND(MOD(V$4,4)=0,V$5=2), 1, 0) &lt; ROW() -ROW(U$6), "", DATE(V$4, V$5, ROW()-ROW(U$6)))</f>
        <v>43230</v>
      </c>
      <c r="Z16" s="7">
        <f>IF(INDEX(data!$C$4:$C$15, AA$5, 1)+IF(AND(MOD(AA$4,4)=0,AA$5=2), 1, 0) &lt; ROW() -ROW(Z$6), "", DATE(AA$4, AA$5, ROW()-ROW(Z$6)))</f>
        <v>43261</v>
      </c>
      <c r="AE16" s="7">
        <f>IF(INDEX(data!$C$4:$C$15, AF$5, 1)+IF(AND(MOD(AF$4,4)=0,AF$5=2), 1, 0) &lt; ROW() -ROW(AE$6), "", DATE(AF$4, AF$5, ROW()-ROW(AE$6)))</f>
        <v>43291</v>
      </c>
      <c r="AJ16" s="7">
        <f>IF(INDEX(data!$C$4:$C$15, AK$5, 1)+IF(AND(MOD(AK$4,4)=0,AK$5=2), 1, 0) &lt; ROW() -ROW(AJ$6), "", DATE(AK$4, AK$5, ROW()-ROW(AJ$6)))</f>
        <v>43322</v>
      </c>
      <c r="AO16" s="7">
        <f>IF(INDEX(data!$C$4:$C$15, AP$5, 1)+IF(AND(MOD(AP$4,4)=0,AP$5=2), 1, 0) &lt; ROW() -ROW(AO$6), "", DATE(AP$4, AP$5, ROW()-ROW(AO$6)))</f>
        <v>43353</v>
      </c>
      <c r="AT16" s="7">
        <f>IF(INDEX(data!$C$4:$C$15, AU$5, 1)+IF(AND(MOD(AU$4,4)=0,AU$5=2), 1, 0) &lt; ROW() -ROW(AT$6), "", DATE(AU$4, AU$5, ROW()-ROW(AT$6)))</f>
        <v>43383</v>
      </c>
      <c r="AY16" s="7">
        <f>IF(INDEX(data!$C$4:$C$15, AZ$5, 1)+IF(AND(MOD(AZ$4,4)=0,AZ$5=2), 1, 0) &lt; ROW() -ROW(AY$6), "", DATE(AZ$4, AZ$5, ROW()-ROW(AY$6)))</f>
        <v>43414</v>
      </c>
      <c r="BD16" s="7">
        <f>IF(INDEX(data!$C$4:$C$15, BE$5, 1)+IF(AND(MOD(BE$4,4)=0,BE$5=2), 1, 0) &lt; ROW() -ROW(BD$6), "", DATE(BE$4, BE$5, ROW()-ROW(BD$6)))</f>
        <v>43444</v>
      </c>
      <c r="BJ16" s="21" t="s">
        <v>1</v>
      </c>
      <c r="BK16" s="21">
        <v>31</v>
      </c>
    </row>
    <row r="17" spans="1:63" x14ac:dyDescent="0.3">
      <c r="A17" s="7">
        <f>IF(INDEX(data!$C$4:$C$15, B$5, 1)+IF(AND(MOD(B$4,4)=0,B$5=2), 1, 0) &lt; ROW() -ROW(A$6), "", DATE(B$4, B$5, ROW()-ROW(A$6)))</f>
        <v>43111</v>
      </c>
      <c r="F17" s="7">
        <f>IF(INDEX(data!$C$4:$C$15, G$5, 1)+IF(AND(MOD(G$4,4)=0,G$5=2), 1, 0) &lt; ROW() -ROW(F$6), "", DATE(G$4, G$5, ROW()-ROW(F$6)))</f>
        <v>43142</v>
      </c>
      <c r="K17" s="7">
        <f>IF(INDEX(data!$C$4:$C$15, L$5, 1)+IF(AND(MOD(L$4,4)=0,L$5=2), 1, 0) &lt; ROW() -ROW(K$6), "", DATE(L$4, L$5, ROW()-ROW(K$6)))</f>
        <v>43170</v>
      </c>
      <c r="P17" s="7">
        <f>IF(INDEX(data!$C$4:$C$15, Q$5, 1)+IF(AND(MOD(Q$4,4)=0,Q$5=2), 1, 0) &lt; ROW() -ROW(P$6), "", DATE(Q$4, Q$5, ROW()-ROW(P$6)))</f>
        <v>43201</v>
      </c>
      <c r="U17" s="7">
        <f>IF(INDEX(data!$C$4:$C$15, V$5, 1)+IF(AND(MOD(V$4,4)=0,V$5=2), 1, 0) &lt; ROW() -ROW(U$6), "", DATE(V$4, V$5, ROW()-ROW(U$6)))</f>
        <v>43231</v>
      </c>
      <c r="Z17" s="7">
        <f>IF(INDEX(data!$C$4:$C$15, AA$5, 1)+IF(AND(MOD(AA$4,4)=0,AA$5=2), 1, 0) &lt; ROW() -ROW(Z$6), "", DATE(AA$4, AA$5, ROW()-ROW(Z$6)))</f>
        <v>43262</v>
      </c>
      <c r="AE17" s="7">
        <f>IF(INDEX(data!$C$4:$C$15, AF$5, 1)+IF(AND(MOD(AF$4,4)=0,AF$5=2), 1, 0) &lt; ROW() -ROW(AE$6), "", DATE(AF$4, AF$5, ROW()-ROW(AE$6)))</f>
        <v>43292</v>
      </c>
      <c r="AJ17" s="7">
        <f>IF(INDEX(data!$C$4:$C$15, AK$5, 1)+IF(AND(MOD(AK$4,4)=0,AK$5=2), 1, 0) &lt; ROW() -ROW(AJ$6), "", DATE(AK$4, AK$5, ROW()-ROW(AJ$6)))</f>
        <v>43323</v>
      </c>
      <c r="AO17" s="7">
        <f>IF(INDEX(data!$C$4:$C$15, AP$5, 1)+IF(AND(MOD(AP$4,4)=0,AP$5=2), 1, 0) &lt; ROW() -ROW(AO$6), "", DATE(AP$4, AP$5, ROW()-ROW(AO$6)))</f>
        <v>43354</v>
      </c>
      <c r="AT17" s="7">
        <f>IF(INDEX(data!$C$4:$C$15, AU$5, 1)+IF(AND(MOD(AU$4,4)=0,AU$5=2), 1, 0) &lt; ROW() -ROW(AT$6), "", DATE(AU$4, AU$5, ROW()-ROW(AT$6)))</f>
        <v>43384</v>
      </c>
      <c r="AY17" s="7">
        <f>IF(INDEX(data!$C$4:$C$15, AZ$5, 1)+IF(AND(MOD(AZ$4,4)=0,AZ$5=2), 1, 0) &lt; ROW() -ROW(AY$6), "", DATE(AZ$4, AZ$5, ROW()-ROW(AY$6)))</f>
        <v>43415</v>
      </c>
      <c r="BD17" s="7">
        <f>IF(INDEX(data!$C$4:$C$15, BE$5, 1)+IF(AND(MOD(BE$4,4)=0,BE$5=2), 1, 0) &lt; ROW() -ROW(BD$6), "", DATE(BE$4, BE$5, ROW()-ROW(BD$6)))</f>
        <v>43445</v>
      </c>
      <c r="BJ17" s="21" t="s">
        <v>2</v>
      </c>
      <c r="BK17" s="21">
        <v>30</v>
      </c>
    </row>
    <row r="18" spans="1:63" x14ac:dyDescent="0.3">
      <c r="A18" s="7">
        <f>IF(INDEX(data!$C$4:$C$15, B$5, 1)+IF(AND(MOD(B$4,4)=0,B$5=2), 1, 0) &lt; ROW() -ROW(A$6), "", DATE(B$4, B$5, ROW()-ROW(A$6)))</f>
        <v>43112</v>
      </c>
      <c r="F18" s="7">
        <f>IF(INDEX(data!$C$4:$C$15, G$5, 1)+IF(AND(MOD(G$4,4)=0,G$5=2), 1, 0) &lt; ROW() -ROW(F$6), "", DATE(G$4, G$5, ROW()-ROW(F$6)))</f>
        <v>43143</v>
      </c>
      <c r="K18" s="7">
        <f>IF(INDEX(data!$C$4:$C$15, L$5, 1)+IF(AND(MOD(L$4,4)=0,L$5=2), 1, 0) &lt; ROW() -ROW(K$6), "", DATE(L$4, L$5, ROW()-ROW(K$6)))</f>
        <v>43171</v>
      </c>
      <c r="P18" s="7">
        <f>IF(INDEX(data!$C$4:$C$15, Q$5, 1)+IF(AND(MOD(Q$4,4)=0,Q$5=2), 1, 0) &lt; ROW() -ROW(P$6), "", DATE(Q$4, Q$5, ROW()-ROW(P$6)))</f>
        <v>43202</v>
      </c>
      <c r="U18" s="7">
        <f>IF(INDEX(data!$C$4:$C$15, V$5, 1)+IF(AND(MOD(V$4,4)=0,V$5=2), 1, 0) &lt; ROW() -ROW(U$6), "", DATE(V$4, V$5, ROW()-ROW(U$6)))</f>
        <v>43232</v>
      </c>
      <c r="Z18" s="7">
        <f>IF(INDEX(data!$C$4:$C$15, AA$5, 1)+IF(AND(MOD(AA$4,4)=0,AA$5=2), 1, 0) &lt; ROW() -ROW(Z$6), "", DATE(AA$4, AA$5, ROW()-ROW(Z$6)))</f>
        <v>43263</v>
      </c>
      <c r="AE18" s="7">
        <f>IF(INDEX(data!$C$4:$C$15, AF$5, 1)+IF(AND(MOD(AF$4,4)=0,AF$5=2), 1, 0) &lt; ROW() -ROW(AE$6), "", DATE(AF$4, AF$5, ROW()-ROW(AE$6)))</f>
        <v>43293</v>
      </c>
      <c r="AJ18" s="7">
        <f>IF(INDEX(data!$C$4:$C$15, AK$5, 1)+IF(AND(MOD(AK$4,4)=0,AK$5=2), 1, 0) &lt; ROW() -ROW(AJ$6), "", DATE(AK$4, AK$5, ROW()-ROW(AJ$6)))</f>
        <v>43324</v>
      </c>
      <c r="AO18" s="7">
        <f>IF(INDEX(data!$C$4:$C$15, AP$5, 1)+IF(AND(MOD(AP$4,4)=0,AP$5=2), 1, 0) &lt; ROW() -ROW(AO$6), "", DATE(AP$4, AP$5, ROW()-ROW(AO$6)))</f>
        <v>43355</v>
      </c>
      <c r="AT18" s="7">
        <f>IF(INDEX(data!$C$4:$C$15, AU$5, 1)+IF(AND(MOD(AU$4,4)=0,AU$5=2), 1, 0) &lt; ROW() -ROW(AT$6), "", DATE(AU$4, AU$5, ROW()-ROW(AT$6)))</f>
        <v>43385</v>
      </c>
      <c r="AY18" s="7">
        <f>IF(INDEX(data!$C$4:$C$15, AZ$5, 1)+IF(AND(MOD(AZ$4,4)=0,AZ$5=2), 1, 0) &lt; ROW() -ROW(AY$6), "", DATE(AZ$4, AZ$5, ROW()-ROW(AY$6)))</f>
        <v>43416</v>
      </c>
      <c r="BD18" s="7">
        <f>IF(INDEX(data!$C$4:$C$15, BE$5, 1)+IF(AND(MOD(BE$4,4)=0,BE$5=2), 1, 0) &lt; ROW() -ROW(BD$6), "", DATE(BE$4, BE$5, ROW()-ROW(BD$6)))</f>
        <v>43446</v>
      </c>
      <c r="BJ18" s="21" t="s">
        <v>3</v>
      </c>
      <c r="BK18" s="21">
        <v>31</v>
      </c>
    </row>
    <row r="19" spans="1:63" x14ac:dyDescent="0.3">
      <c r="A19" s="7">
        <f>IF(INDEX(data!$C$4:$C$15, B$5, 1)+IF(AND(MOD(B$4,4)=0,B$5=2), 1, 0) &lt; ROW() -ROW(A$6), "", DATE(B$4, B$5, ROW()-ROW(A$6)))</f>
        <v>43113</v>
      </c>
      <c r="F19" s="7">
        <f>IF(INDEX(data!$C$4:$C$15, G$5, 1)+IF(AND(MOD(G$4,4)=0,G$5=2), 1, 0) &lt; ROW() -ROW(F$6), "", DATE(G$4, G$5, ROW()-ROW(F$6)))</f>
        <v>43144</v>
      </c>
      <c r="K19" s="7">
        <f>IF(INDEX(data!$C$4:$C$15, L$5, 1)+IF(AND(MOD(L$4,4)=0,L$5=2), 1, 0) &lt; ROW() -ROW(K$6), "", DATE(L$4, L$5, ROW()-ROW(K$6)))</f>
        <v>43172</v>
      </c>
      <c r="P19" s="7">
        <f>IF(INDEX(data!$C$4:$C$15, Q$5, 1)+IF(AND(MOD(Q$4,4)=0,Q$5=2), 1, 0) &lt; ROW() -ROW(P$6), "", DATE(Q$4, Q$5, ROW()-ROW(P$6)))</f>
        <v>43203</v>
      </c>
      <c r="U19" s="7">
        <f>IF(INDEX(data!$C$4:$C$15, V$5, 1)+IF(AND(MOD(V$4,4)=0,V$5=2), 1, 0) &lt; ROW() -ROW(U$6), "", DATE(V$4, V$5, ROW()-ROW(U$6)))</f>
        <v>43233</v>
      </c>
      <c r="Z19" s="7">
        <f>IF(INDEX(data!$C$4:$C$15, AA$5, 1)+IF(AND(MOD(AA$4,4)=0,AA$5=2), 1, 0) &lt; ROW() -ROW(Z$6), "", DATE(AA$4, AA$5, ROW()-ROW(Z$6)))</f>
        <v>43264</v>
      </c>
      <c r="AE19" s="7">
        <f>IF(INDEX(data!$C$4:$C$15, AF$5, 1)+IF(AND(MOD(AF$4,4)=0,AF$5=2), 1, 0) &lt; ROW() -ROW(AE$6), "", DATE(AF$4, AF$5, ROW()-ROW(AE$6)))</f>
        <v>43294</v>
      </c>
      <c r="AJ19" s="7">
        <f>IF(INDEX(data!$C$4:$C$15, AK$5, 1)+IF(AND(MOD(AK$4,4)=0,AK$5=2), 1, 0) &lt; ROW() -ROW(AJ$6), "", DATE(AK$4, AK$5, ROW()-ROW(AJ$6)))</f>
        <v>43325</v>
      </c>
      <c r="AO19" s="7">
        <f>IF(INDEX(data!$C$4:$C$15, AP$5, 1)+IF(AND(MOD(AP$4,4)=0,AP$5=2), 1, 0) &lt; ROW() -ROW(AO$6), "", DATE(AP$4, AP$5, ROW()-ROW(AO$6)))</f>
        <v>43356</v>
      </c>
      <c r="AT19" s="7">
        <f>IF(INDEX(data!$C$4:$C$15, AU$5, 1)+IF(AND(MOD(AU$4,4)=0,AU$5=2), 1, 0) &lt; ROW() -ROW(AT$6), "", DATE(AU$4, AU$5, ROW()-ROW(AT$6)))</f>
        <v>43386</v>
      </c>
      <c r="AY19" s="7">
        <f>IF(INDEX(data!$C$4:$C$15, AZ$5, 1)+IF(AND(MOD(AZ$4,4)=0,AZ$5=2), 1, 0) &lt; ROW() -ROW(AY$6), "", DATE(AZ$4, AZ$5, ROW()-ROW(AY$6)))</f>
        <v>43417</v>
      </c>
      <c r="BD19" s="7">
        <f>IF(INDEX(data!$C$4:$C$15, BE$5, 1)+IF(AND(MOD(BE$4,4)=0,BE$5=2), 1, 0) &lt; ROW() -ROW(BD$6), "", DATE(BE$4, BE$5, ROW()-ROW(BD$6)))</f>
        <v>43447</v>
      </c>
    </row>
    <row r="20" spans="1:63" x14ac:dyDescent="0.3">
      <c r="A20" s="7">
        <f>IF(INDEX(data!$C$4:$C$15, B$5, 1)+IF(AND(MOD(B$4,4)=0,B$5=2), 1, 0) &lt; ROW() -ROW(A$6), "", DATE(B$4, B$5, ROW()-ROW(A$6)))</f>
        <v>43114</v>
      </c>
      <c r="F20" s="7">
        <f>IF(INDEX(data!$C$4:$C$15, G$5, 1)+IF(AND(MOD(G$4,4)=0,G$5=2), 1, 0) &lt; ROW() -ROW(F$6), "", DATE(G$4, G$5, ROW()-ROW(F$6)))</f>
        <v>43145</v>
      </c>
      <c r="K20" s="7">
        <f>IF(INDEX(data!$C$4:$C$15, L$5, 1)+IF(AND(MOD(L$4,4)=0,L$5=2), 1, 0) &lt; ROW() -ROW(K$6), "", DATE(L$4, L$5, ROW()-ROW(K$6)))</f>
        <v>43173</v>
      </c>
      <c r="P20" s="7">
        <f>IF(INDEX(data!$C$4:$C$15, Q$5, 1)+IF(AND(MOD(Q$4,4)=0,Q$5=2), 1, 0) &lt; ROW() -ROW(P$6), "", DATE(Q$4, Q$5, ROW()-ROW(P$6)))</f>
        <v>43204</v>
      </c>
      <c r="U20" s="7">
        <f>IF(INDEX(data!$C$4:$C$15, V$5, 1)+IF(AND(MOD(V$4,4)=0,V$5=2), 1, 0) &lt; ROW() -ROW(U$6), "", DATE(V$4, V$5, ROW()-ROW(U$6)))</f>
        <v>43234</v>
      </c>
      <c r="Z20" s="7">
        <f>IF(INDEX(data!$C$4:$C$15, AA$5, 1)+IF(AND(MOD(AA$4,4)=0,AA$5=2), 1, 0) &lt; ROW() -ROW(Z$6), "", DATE(AA$4, AA$5, ROW()-ROW(Z$6)))</f>
        <v>43265</v>
      </c>
      <c r="AE20" s="7">
        <f>IF(INDEX(data!$C$4:$C$15, AF$5, 1)+IF(AND(MOD(AF$4,4)=0,AF$5=2), 1, 0) &lt; ROW() -ROW(AE$6), "", DATE(AF$4, AF$5, ROW()-ROW(AE$6)))</f>
        <v>43295</v>
      </c>
      <c r="AJ20" s="7">
        <f>IF(INDEX(data!$C$4:$C$15, AK$5, 1)+IF(AND(MOD(AK$4,4)=0,AK$5=2), 1, 0) &lt; ROW() -ROW(AJ$6), "", DATE(AK$4, AK$5, ROW()-ROW(AJ$6)))</f>
        <v>43326</v>
      </c>
      <c r="AO20" s="7">
        <f>IF(INDEX(data!$C$4:$C$15, AP$5, 1)+IF(AND(MOD(AP$4,4)=0,AP$5=2), 1, 0) &lt; ROW() -ROW(AO$6), "", DATE(AP$4, AP$5, ROW()-ROW(AO$6)))</f>
        <v>43357</v>
      </c>
      <c r="AT20" s="7">
        <f>IF(INDEX(data!$C$4:$C$15, AU$5, 1)+IF(AND(MOD(AU$4,4)=0,AU$5=2), 1, 0) &lt; ROW() -ROW(AT$6), "", DATE(AU$4, AU$5, ROW()-ROW(AT$6)))</f>
        <v>43387</v>
      </c>
      <c r="AY20" s="7">
        <f>IF(INDEX(data!$C$4:$C$15, AZ$5, 1)+IF(AND(MOD(AZ$4,4)=0,AZ$5=2), 1, 0) &lt; ROW() -ROW(AY$6), "", DATE(AZ$4, AZ$5, ROW()-ROW(AY$6)))</f>
        <v>43418</v>
      </c>
      <c r="BD20" s="7">
        <f>IF(INDEX(data!$C$4:$C$15, BE$5, 1)+IF(AND(MOD(BE$4,4)=0,BE$5=2), 1, 0) &lt; ROW() -ROW(BD$6), "", DATE(BE$4, BE$5, ROW()-ROW(BD$6)))</f>
        <v>43448</v>
      </c>
    </row>
    <row r="21" spans="1:63" x14ac:dyDescent="0.3">
      <c r="A21" s="7">
        <f>IF(INDEX(data!$C$4:$C$15, B$5, 1)+IF(AND(MOD(B$4,4)=0,B$5=2), 1, 0) &lt; ROW() -ROW(A$6), "", DATE(B$4, B$5, ROW()-ROW(A$6)))</f>
        <v>43115</v>
      </c>
      <c r="F21" s="7">
        <f>IF(INDEX(data!$C$4:$C$15, G$5, 1)+IF(AND(MOD(G$4,4)=0,G$5=2), 1, 0) &lt; ROW() -ROW(F$6), "", DATE(G$4, G$5, ROW()-ROW(F$6)))</f>
        <v>43146</v>
      </c>
      <c r="K21" s="7">
        <f>IF(INDEX(data!$C$4:$C$15, L$5, 1)+IF(AND(MOD(L$4,4)=0,L$5=2), 1, 0) &lt; ROW() -ROW(K$6), "", DATE(L$4, L$5, ROW()-ROW(K$6)))</f>
        <v>43174</v>
      </c>
      <c r="P21" s="7">
        <f>IF(INDEX(data!$C$4:$C$15, Q$5, 1)+IF(AND(MOD(Q$4,4)=0,Q$5=2), 1, 0) &lt; ROW() -ROW(P$6), "", DATE(Q$4, Q$5, ROW()-ROW(P$6)))</f>
        <v>43205</v>
      </c>
      <c r="U21" s="7">
        <f>IF(INDEX(data!$C$4:$C$15, V$5, 1)+IF(AND(MOD(V$4,4)=0,V$5=2), 1, 0) &lt; ROW() -ROW(U$6), "", DATE(V$4, V$5, ROW()-ROW(U$6)))</f>
        <v>43235</v>
      </c>
      <c r="Z21" s="7">
        <f>IF(INDEX(data!$C$4:$C$15, AA$5, 1)+IF(AND(MOD(AA$4,4)=0,AA$5=2), 1, 0) &lt; ROW() -ROW(Z$6), "", DATE(AA$4, AA$5, ROW()-ROW(Z$6)))</f>
        <v>43266</v>
      </c>
      <c r="AE21" s="7">
        <f>IF(INDEX(data!$C$4:$C$15, AF$5, 1)+IF(AND(MOD(AF$4,4)=0,AF$5=2), 1, 0) &lt; ROW() -ROW(AE$6), "", DATE(AF$4, AF$5, ROW()-ROW(AE$6)))</f>
        <v>43296</v>
      </c>
      <c r="AJ21" s="7">
        <f>IF(INDEX(data!$C$4:$C$15, AK$5, 1)+IF(AND(MOD(AK$4,4)=0,AK$5=2), 1, 0) &lt; ROW() -ROW(AJ$6), "", DATE(AK$4, AK$5, ROW()-ROW(AJ$6)))</f>
        <v>43327</v>
      </c>
      <c r="AO21" s="7">
        <f>IF(INDEX(data!$C$4:$C$15, AP$5, 1)+IF(AND(MOD(AP$4,4)=0,AP$5=2), 1, 0) &lt; ROW() -ROW(AO$6), "", DATE(AP$4, AP$5, ROW()-ROW(AO$6)))</f>
        <v>43358</v>
      </c>
      <c r="AT21" s="7">
        <f>IF(INDEX(data!$C$4:$C$15, AU$5, 1)+IF(AND(MOD(AU$4,4)=0,AU$5=2), 1, 0) &lt; ROW() -ROW(AT$6), "", DATE(AU$4, AU$5, ROW()-ROW(AT$6)))</f>
        <v>43388</v>
      </c>
      <c r="AY21" s="7">
        <f>IF(INDEX(data!$C$4:$C$15, AZ$5, 1)+IF(AND(MOD(AZ$4,4)=0,AZ$5=2), 1, 0) &lt; ROW() -ROW(AY$6), "", DATE(AZ$4, AZ$5, ROW()-ROW(AY$6)))</f>
        <v>43419</v>
      </c>
      <c r="BD21" s="7">
        <f>IF(INDEX(data!$C$4:$C$15, BE$5, 1)+IF(AND(MOD(BE$4,4)=0,BE$5=2), 1, 0) &lt; ROW() -ROW(BD$6), "", DATE(BE$4, BE$5, ROW()-ROW(BD$6)))</f>
        <v>43449</v>
      </c>
    </row>
    <row r="22" spans="1:63" x14ac:dyDescent="0.3">
      <c r="A22" s="7">
        <f>IF(INDEX(data!$C$4:$C$15, B$5, 1)+IF(AND(MOD(B$4,4)=0,B$5=2), 1, 0) &lt; ROW() -ROW(A$6), "", DATE(B$4, B$5, ROW()-ROW(A$6)))</f>
        <v>43116</v>
      </c>
      <c r="F22" s="7">
        <f>IF(INDEX(data!$C$4:$C$15, G$5, 1)+IF(AND(MOD(G$4,4)=0,G$5=2), 1, 0) &lt; ROW() -ROW(F$6), "", DATE(G$4, G$5, ROW()-ROW(F$6)))</f>
        <v>43147</v>
      </c>
      <c r="K22" s="7">
        <f>IF(INDEX(data!$C$4:$C$15, L$5, 1)+IF(AND(MOD(L$4,4)=0,L$5=2), 1, 0) &lt; ROW() -ROW(K$6), "", DATE(L$4, L$5, ROW()-ROW(K$6)))</f>
        <v>43175</v>
      </c>
      <c r="P22" s="7">
        <f>IF(INDEX(data!$C$4:$C$15, Q$5, 1)+IF(AND(MOD(Q$4,4)=0,Q$5=2), 1, 0) &lt; ROW() -ROW(P$6), "", DATE(Q$4, Q$5, ROW()-ROW(P$6)))</f>
        <v>43206</v>
      </c>
      <c r="U22" s="7">
        <f>IF(INDEX(data!$C$4:$C$15, V$5, 1)+IF(AND(MOD(V$4,4)=0,V$5=2), 1, 0) &lt; ROW() -ROW(U$6), "", DATE(V$4, V$5, ROW()-ROW(U$6)))</f>
        <v>43236</v>
      </c>
      <c r="Z22" s="7">
        <f>IF(INDEX(data!$C$4:$C$15, AA$5, 1)+IF(AND(MOD(AA$4,4)=0,AA$5=2), 1, 0) &lt; ROW() -ROW(Z$6), "", DATE(AA$4, AA$5, ROW()-ROW(Z$6)))</f>
        <v>43267</v>
      </c>
      <c r="AE22" s="7">
        <f>IF(INDEX(data!$C$4:$C$15, AF$5, 1)+IF(AND(MOD(AF$4,4)=0,AF$5=2), 1, 0) &lt; ROW() -ROW(AE$6), "", DATE(AF$4, AF$5, ROW()-ROW(AE$6)))</f>
        <v>43297</v>
      </c>
      <c r="AJ22" s="7">
        <f>IF(INDEX(data!$C$4:$C$15, AK$5, 1)+IF(AND(MOD(AK$4,4)=0,AK$5=2), 1, 0) &lt; ROW() -ROW(AJ$6), "", DATE(AK$4, AK$5, ROW()-ROW(AJ$6)))</f>
        <v>43328</v>
      </c>
      <c r="AO22" s="7">
        <f>IF(INDEX(data!$C$4:$C$15, AP$5, 1)+IF(AND(MOD(AP$4,4)=0,AP$5=2), 1, 0) &lt; ROW() -ROW(AO$6), "", DATE(AP$4, AP$5, ROW()-ROW(AO$6)))</f>
        <v>43359</v>
      </c>
      <c r="AT22" s="7">
        <f>IF(INDEX(data!$C$4:$C$15, AU$5, 1)+IF(AND(MOD(AU$4,4)=0,AU$5=2), 1, 0) &lt; ROW() -ROW(AT$6), "", DATE(AU$4, AU$5, ROW()-ROW(AT$6)))</f>
        <v>43389</v>
      </c>
      <c r="AY22" s="7">
        <f>IF(INDEX(data!$C$4:$C$15, AZ$5, 1)+IF(AND(MOD(AZ$4,4)=0,AZ$5=2), 1, 0) &lt; ROW() -ROW(AY$6), "", DATE(AZ$4, AZ$5, ROW()-ROW(AY$6)))</f>
        <v>43420</v>
      </c>
      <c r="BD22" s="7">
        <f>IF(INDEX(data!$C$4:$C$15, BE$5, 1)+IF(AND(MOD(BE$4,4)=0,BE$5=2), 1, 0) &lt; ROW() -ROW(BD$6), "", DATE(BE$4, BE$5, ROW()-ROW(BD$6)))</f>
        <v>43450</v>
      </c>
    </row>
    <row r="23" spans="1:63" x14ac:dyDescent="0.3">
      <c r="A23" s="7">
        <f>IF(INDEX(data!$C$4:$C$15, B$5, 1)+IF(AND(MOD(B$4,4)=0,B$5=2), 1, 0) &lt; ROW() -ROW(A$6), "", DATE(B$4, B$5, ROW()-ROW(A$6)))</f>
        <v>43117</v>
      </c>
      <c r="F23" s="7">
        <f>IF(INDEX(data!$C$4:$C$15, G$5, 1)+IF(AND(MOD(G$4,4)=0,G$5=2), 1, 0) &lt; ROW() -ROW(F$6), "", DATE(G$4, G$5, ROW()-ROW(F$6)))</f>
        <v>43148</v>
      </c>
      <c r="K23" s="7">
        <f>IF(INDEX(data!$C$4:$C$15, L$5, 1)+IF(AND(MOD(L$4,4)=0,L$5=2), 1, 0) &lt; ROW() -ROW(K$6), "", DATE(L$4, L$5, ROW()-ROW(K$6)))</f>
        <v>43176</v>
      </c>
      <c r="P23" s="7">
        <f>IF(INDEX(data!$C$4:$C$15, Q$5, 1)+IF(AND(MOD(Q$4,4)=0,Q$5=2), 1, 0) &lt; ROW() -ROW(P$6), "", DATE(Q$4, Q$5, ROW()-ROW(P$6)))</f>
        <v>43207</v>
      </c>
      <c r="U23" s="7">
        <f>IF(INDEX(data!$C$4:$C$15, V$5, 1)+IF(AND(MOD(V$4,4)=0,V$5=2), 1, 0) &lt; ROW() -ROW(U$6), "", DATE(V$4, V$5, ROW()-ROW(U$6)))</f>
        <v>43237</v>
      </c>
      <c r="Z23" s="7">
        <f>IF(INDEX(data!$C$4:$C$15, AA$5, 1)+IF(AND(MOD(AA$4,4)=0,AA$5=2), 1, 0) &lt; ROW() -ROW(Z$6), "", DATE(AA$4, AA$5, ROW()-ROW(Z$6)))</f>
        <v>43268</v>
      </c>
      <c r="AE23" s="7">
        <f>IF(INDEX(data!$C$4:$C$15, AF$5, 1)+IF(AND(MOD(AF$4,4)=0,AF$5=2), 1, 0) &lt; ROW() -ROW(AE$6), "", DATE(AF$4, AF$5, ROW()-ROW(AE$6)))</f>
        <v>43298</v>
      </c>
      <c r="AJ23" s="7">
        <f>IF(INDEX(data!$C$4:$C$15, AK$5, 1)+IF(AND(MOD(AK$4,4)=0,AK$5=2), 1, 0) &lt; ROW() -ROW(AJ$6), "", DATE(AK$4, AK$5, ROW()-ROW(AJ$6)))</f>
        <v>43329</v>
      </c>
      <c r="AO23" s="7">
        <f>IF(INDEX(data!$C$4:$C$15, AP$5, 1)+IF(AND(MOD(AP$4,4)=0,AP$5=2), 1, 0) &lt; ROW() -ROW(AO$6), "", DATE(AP$4, AP$5, ROW()-ROW(AO$6)))</f>
        <v>43360</v>
      </c>
      <c r="AT23" s="7">
        <f>IF(INDEX(data!$C$4:$C$15, AU$5, 1)+IF(AND(MOD(AU$4,4)=0,AU$5=2), 1, 0) &lt; ROW() -ROW(AT$6), "", DATE(AU$4, AU$5, ROW()-ROW(AT$6)))</f>
        <v>43390</v>
      </c>
      <c r="AY23" s="7">
        <f>IF(INDEX(data!$C$4:$C$15, AZ$5, 1)+IF(AND(MOD(AZ$4,4)=0,AZ$5=2), 1, 0) &lt; ROW() -ROW(AY$6), "", DATE(AZ$4, AZ$5, ROW()-ROW(AY$6)))</f>
        <v>43421</v>
      </c>
      <c r="BD23" s="7">
        <f>IF(INDEX(data!$C$4:$C$15, BE$5, 1)+IF(AND(MOD(BE$4,4)=0,BE$5=2), 1, 0) &lt; ROW() -ROW(BD$6), "", DATE(BE$4, BE$5, ROW()-ROW(BD$6)))</f>
        <v>43451</v>
      </c>
    </row>
    <row r="24" spans="1:63" x14ac:dyDescent="0.3">
      <c r="A24" s="7">
        <f>IF(INDEX(data!$C$4:$C$15, B$5, 1)+IF(AND(MOD(B$4,4)=0,B$5=2), 1, 0) &lt; ROW() -ROW(A$6), "", DATE(B$4, B$5, ROW()-ROW(A$6)))</f>
        <v>43118</v>
      </c>
      <c r="F24" s="7">
        <f>IF(INDEX(data!$C$4:$C$15, G$5, 1)+IF(AND(MOD(G$4,4)=0,G$5=2), 1, 0) &lt; ROW() -ROW(F$6), "", DATE(G$4, G$5, ROW()-ROW(F$6)))</f>
        <v>43149</v>
      </c>
      <c r="K24" s="7">
        <f>IF(INDEX(data!$C$4:$C$15, L$5, 1)+IF(AND(MOD(L$4,4)=0,L$5=2), 1, 0) &lt; ROW() -ROW(K$6), "", DATE(L$4, L$5, ROW()-ROW(K$6)))</f>
        <v>43177</v>
      </c>
      <c r="P24" s="7">
        <f>IF(INDEX(data!$C$4:$C$15, Q$5, 1)+IF(AND(MOD(Q$4,4)=0,Q$5=2), 1, 0) &lt; ROW() -ROW(P$6), "", DATE(Q$4, Q$5, ROW()-ROW(P$6)))</f>
        <v>43208</v>
      </c>
      <c r="U24" s="7">
        <f>IF(INDEX(data!$C$4:$C$15, V$5, 1)+IF(AND(MOD(V$4,4)=0,V$5=2), 1, 0) &lt; ROW() -ROW(U$6), "", DATE(V$4, V$5, ROW()-ROW(U$6)))</f>
        <v>43238</v>
      </c>
      <c r="Z24" s="7">
        <f>IF(INDEX(data!$C$4:$C$15, AA$5, 1)+IF(AND(MOD(AA$4,4)=0,AA$5=2), 1, 0) &lt; ROW() -ROW(Z$6), "", DATE(AA$4, AA$5, ROW()-ROW(Z$6)))</f>
        <v>43269</v>
      </c>
      <c r="AE24" s="7">
        <f>IF(INDEX(data!$C$4:$C$15, AF$5, 1)+IF(AND(MOD(AF$4,4)=0,AF$5=2), 1, 0) &lt; ROW() -ROW(AE$6), "", DATE(AF$4, AF$5, ROW()-ROW(AE$6)))</f>
        <v>43299</v>
      </c>
      <c r="AJ24" s="7">
        <f>IF(INDEX(data!$C$4:$C$15, AK$5, 1)+IF(AND(MOD(AK$4,4)=0,AK$5=2), 1, 0) &lt; ROW() -ROW(AJ$6), "", DATE(AK$4, AK$5, ROW()-ROW(AJ$6)))</f>
        <v>43330</v>
      </c>
      <c r="AO24" s="7">
        <f>IF(INDEX(data!$C$4:$C$15, AP$5, 1)+IF(AND(MOD(AP$4,4)=0,AP$5=2), 1, 0) &lt; ROW() -ROW(AO$6), "", DATE(AP$4, AP$5, ROW()-ROW(AO$6)))</f>
        <v>43361</v>
      </c>
      <c r="AT24" s="7">
        <f>IF(INDEX(data!$C$4:$C$15, AU$5, 1)+IF(AND(MOD(AU$4,4)=0,AU$5=2), 1, 0) &lt; ROW() -ROW(AT$6), "", DATE(AU$4, AU$5, ROW()-ROW(AT$6)))</f>
        <v>43391</v>
      </c>
      <c r="AY24" s="7">
        <f>IF(INDEX(data!$C$4:$C$15, AZ$5, 1)+IF(AND(MOD(AZ$4,4)=0,AZ$5=2), 1, 0) &lt; ROW() -ROW(AY$6), "", DATE(AZ$4, AZ$5, ROW()-ROW(AY$6)))</f>
        <v>43422</v>
      </c>
      <c r="BD24" s="7">
        <f>IF(INDEX(data!$C$4:$C$15, BE$5, 1)+IF(AND(MOD(BE$4,4)=0,BE$5=2), 1, 0) &lt; ROW() -ROW(BD$6), "", DATE(BE$4, BE$5, ROW()-ROW(BD$6)))</f>
        <v>43452</v>
      </c>
    </row>
    <row r="25" spans="1:63" x14ac:dyDescent="0.3">
      <c r="A25" s="7">
        <f>IF(INDEX(data!$C$4:$C$15, B$5, 1)+IF(AND(MOD(B$4,4)=0,B$5=2), 1, 0) &lt; ROW() -ROW(A$6), "", DATE(B$4, B$5, ROW()-ROW(A$6)))</f>
        <v>43119</v>
      </c>
      <c r="F25" s="7">
        <f>IF(INDEX(data!$C$4:$C$15, G$5, 1)+IF(AND(MOD(G$4,4)=0,G$5=2), 1, 0) &lt; ROW() -ROW(F$6), "", DATE(G$4, G$5, ROW()-ROW(F$6)))</f>
        <v>43150</v>
      </c>
      <c r="K25" s="7">
        <f>IF(INDEX(data!$C$4:$C$15, L$5, 1)+IF(AND(MOD(L$4,4)=0,L$5=2), 1, 0) &lt; ROW() -ROW(K$6), "", DATE(L$4, L$5, ROW()-ROW(K$6)))</f>
        <v>43178</v>
      </c>
      <c r="P25" s="7">
        <f>IF(INDEX(data!$C$4:$C$15, Q$5, 1)+IF(AND(MOD(Q$4,4)=0,Q$5=2), 1, 0) &lt; ROW() -ROW(P$6), "", DATE(Q$4, Q$5, ROW()-ROW(P$6)))</f>
        <v>43209</v>
      </c>
      <c r="U25" s="7">
        <f>IF(INDEX(data!$C$4:$C$15, V$5, 1)+IF(AND(MOD(V$4,4)=0,V$5=2), 1, 0) &lt; ROW() -ROW(U$6), "", DATE(V$4, V$5, ROW()-ROW(U$6)))</f>
        <v>43239</v>
      </c>
      <c r="Z25" s="7">
        <f>IF(INDEX(data!$C$4:$C$15, AA$5, 1)+IF(AND(MOD(AA$4,4)=0,AA$5=2), 1, 0) &lt; ROW() -ROW(Z$6), "", DATE(AA$4, AA$5, ROW()-ROW(Z$6)))</f>
        <v>43270</v>
      </c>
      <c r="AE25" s="7">
        <f>IF(INDEX(data!$C$4:$C$15, AF$5, 1)+IF(AND(MOD(AF$4,4)=0,AF$5=2), 1, 0) &lt; ROW() -ROW(AE$6), "", DATE(AF$4, AF$5, ROW()-ROW(AE$6)))</f>
        <v>43300</v>
      </c>
      <c r="AJ25" s="7">
        <f>IF(INDEX(data!$C$4:$C$15, AK$5, 1)+IF(AND(MOD(AK$4,4)=0,AK$5=2), 1, 0) &lt; ROW() -ROW(AJ$6), "", DATE(AK$4, AK$5, ROW()-ROW(AJ$6)))</f>
        <v>43331</v>
      </c>
      <c r="AO25" s="7">
        <f>IF(INDEX(data!$C$4:$C$15, AP$5, 1)+IF(AND(MOD(AP$4,4)=0,AP$5=2), 1, 0) &lt; ROW() -ROW(AO$6), "", DATE(AP$4, AP$5, ROW()-ROW(AO$6)))</f>
        <v>43362</v>
      </c>
      <c r="AT25" s="7">
        <f>IF(INDEX(data!$C$4:$C$15, AU$5, 1)+IF(AND(MOD(AU$4,4)=0,AU$5=2), 1, 0) &lt; ROW() -ROW(AT$6), "", DATE(AU$4, AU$5, ROW()-ROW(AT$6)))</f>
        <v>43392</v>
      </c>
      <c r="AY25" s="7">
        <f>IF(INDEX(data!$C$4:$C$15, AZ$5, 1)+IF(AND(MOD(AZ$4,4)=0,AZ$5=2), 1, 0) &lt; ROW() -ROW(AY$6), "", DATE(AZ$4, AZ$5, ROW()-ROW(AY$6)))</f>
        <v>43423</v>
      </c>
      <c r="BD25" s="7">
        <f>IF(INDEX(data!$C$4:$C$15, BE$5, 1)+IF(AND(MOD(BE$4,4)=0,BE$5=2), 1, 0) &lt; ROW() -ROW(BD$6), "", DATE(BE$4, BE$5, ROW()-ROW(BD$6)))</f>
        <v>43453</v>
      </c>
    </row>
    <row r="26" spans="1:63" x14ac:dyDescent="0.3">
      <c r="A26" s="7">
        <f>IF(INDEX(data!$C$4:$C$15, B$5, 1)+IF(AND(MOD(B$4,4)=0,B$5=2), 1, 0) &lt; ROW() -ROW(A$6), "", DATE(B$4, B$5, ROW()-ROW(A$6)))</f>
        <v>43120</v>
      </c>
      <c r="F26" s="7">
        <f>IF(INDEX(data!$C$4:$C$15, G$5, 1)+IF(AND(MOD(G$4,4)=0,G$5=2), 1, 0) &lt; ROW() -ROW(F$6), "", DATE(G$4, G$5, ROW()-ROW(F$6)))</f>
        <v>43151</v>
      </c>
      <c r="K26" s="7">
        <f>IF(INDEX(data!$C$4:$C$15, L$5, 1)+IF(AND(MOD(L$4,4)=0,L$5=2), 1, 0) &lt; ROW() -ROW(K$6), "", DATE(L$4, L$5, ROW()-ROW(K$6)))</f>
        <v>43179</v>
      </c>
      <c r="P26" s="7">
        <f>IF(INDEX(data!$C$4:$C$15, Q$5, 1)+IF(AND(MOD(Q$4,4)=0,Q$5=2), 1, 0) &lt; ROW() -ROW(P$6), "", DATE(Q$4, Q$5, ROW()-ROW(P$6)))</f>
        <v>43210</v>
      </c>
      <c r="U26" s="7">
        <f>IF(INDEX(data!$C$4:$C$15, V$5, 1)+IF(AND(MOD(V$4,4)=0,V$5=2), 1, 0) &lt; ROW() -ROW(U$6), "", DATE(V$4, V$5, ROW()-ROW(U$6)))</f>
        <v>43240</v>
      </c>
      <c r="Z26" s="7">
        <f>IF(INDEX(data!$C$4:$C$15, AA$5, 1)+IF(AND(MOD(AA$4,4)=0,AA$5=2), 1, 0) &lt; ROW() -ROW(Z$6), "", DATE(AA$4, AA$5, ROW()-ROW(Z$6)))</f>
        <v>43271</v>
      </c>
      <c r="AE26" s="7">
        <f>IF(INDEX(data!$C$4:$C$15, AF$5, 1)+IF(AND(MOD(AF$4,4)=0,AF$5=2), 1, 0) &lt; ROW() -ROW(AE$6), "", DATE(AF$4, AF$5, ROW()-ROW(AE$6)))</f>
        <v>43301</v>
      </c>
      <c r="AJ26" s="7">
        <f>IF(INDEX(data!$C$4:$C$15, AK$5, 1)+IF(AND(MOD(AK$4,4)=0,AK$5=2), 1, 0) &lt; ROW() -ROW(AJ$6), "", DATE(AK$4, AK$5, ROW()-ROW(AJ$6)))</f>
        <v>43332</v>
      </c>
      <c r="AO26" s="7">
        <f>IF(INDEX(data!$C$4:$C$15, AP$5, 1)+IF(AND(MOD(AP$4,4)=0,AP$5=2), 1, 0) &lt; ROW() -ROW(AO$6), "", DATE(AP$4, AP$5, ROW()-ROW(AO$6)))</f>
        <v>43363</v>
      </c>
      <c r="AT26" s="7">
        <f>IF(INDEX(data!$C$4:$C$15, AU$5, 1)+IF(AND(MOD(AU$4,4)=0,AU$5=2), 1, 0) &lt; ROW() -ROW(AT$6), "", DATE(AU$4, AU$5, ROW()-ROW(AT$6)))</f>
        <v>43393</v>
      </c>
      <c r="AY26" s="7">
        <f>IF(INDEX(data!$C$4:$C$15, AZ$5, 1)+IF(AND(MOD(AZ$4,4)=0,AZ$5=2), 1, 0) &lt; ROW() -ROW(AY$6), "", DATE(AZ$4, AZ$5, ROW()-ROW(AY$6)))</f>
        <v>43424</v>
      </c>
      <c r="BD26" s="7">
        <f>IF(INDEX(data!$C$4:$C$15, BE$5, 1)+IF(AND(MOD(BE$4,4)=0,BE$5=2), 1, 0) &lt; ROW() -ROW(BD$6), "", DATE(BE$4, BE$5, ROW()-ROW(BD$6)))</f>
        <v>43454</v>
      </c>
    </row>
    <row r="27" spans="1:63" x14ac:dyDescent="0.3">
      <c r="A27" s="7">
        <f>IF(INDEX(data!$C$4:$C$15, B$5, 1)+IF(AND(MOD(B$4,4)=0,B$5=2), 1, 0) &lt; ROW() -ROW(A$6), "", DATE(B$4, B$5, ROW()-ROW(A$6)))</f>
        <v>43121</v>
      </c>
      <c r="F27" s="7">
        <f>IF(INDEX(data!$C$4:$C$15, G$5, 1)+IF(AND(MOD(G$4,4)=0,G$5=2), 1, 0) &lt; ROW() -ROW(F$6), "", DATE(G$4, G$5, ROW()-ROW(F$6)))</f>
        <v>43152</v>
      </c>
      <c r="K27" s="7">
        <f>IF(INDEX(data!$C$4:$C$15, L$5, 1)+IF(AND(MOD(L$4,4)=0,L$5=2), 1, 0) &lt; ROW() -ROW(K$6), "", DATE(L$4, L$5, ROW()-ROW(K$6)))</f>
        <v>43180</v>
      </c>
      <c r="P27" s="7">
        <f>IF(INDEX(data!$C$4:$C$15, Q$5, 1)+IF(AND(MOD(Q$4,4)=0,Q$5=2), 1, 0) &lt; ROW() -ROW(P$6), "", DATE(Q$4, Q$5, ROW()-ROW(P$6)))</f>
        <v>43211</v>
      </c>
      <c r="U27" s="7">
        <f>IF(INDEX(data!$C$4:$C$15, V$5, 1)+IF(AND(MOD(V$4,4)=0,V$5=2), 1, 0) &lt; ROW() -ROW(U$6), "", DATE(V$4, V$5, ROW()-ROW(U$6)))</f>
        <v>43241</v>
      </c>
      <c r="Z27" s="7">
        <f>IF(INDEX(data!$C$4:$C$15, AA$5, 1)+IF(AND(MOD(AA$4,4)=0,AA$5=2), 1, 0) &lt; ROW() -ROW(Z$6), "", DATE(AA$4, AA$5, ROW()-ROW(Z$6)))</f>
        <v>43272</v>
      </c>
      <c r="AE27" s="7">
        <f>IF(INDEX(data!$C$4:$C$15, AF$5, 1)+IF(AND(MOD(AF$4,4)=0,AF$5=2), 1, 0) &lt; ROW() -ROW(AE$6), "", DATE(AF$4, AF$5, ROW()-ROW(AE$6)))</f>
        <v>43302</v>
      </c>
      <c r="AJ27" s="7">
        <f>IF(INDEX(data!$C$4:$C$15, AK$5, 1)+IF(AND(MOD(AK$4,4)=0,AK$5=2), 1, 0) &lt; ROW() -ROW(AJ$6), "", DATE(AK$4, AK$5, ROW()-ROW(AJ$6)))</f>
        <v>43333</v>
      </c>
      <c r="AO27" s="7">
        <f>IF(INDEX(data!$C$4:$C$15, AP$5, 1)+IF(AND(MOD(AP$4,4)=0,AP$5=2), 1, 0) &lt; ROW() -ROW(AO$6), "", DATE(AP$4, AP$5, ROW()-ROW(AO$6)))</f>
        <v>43364</v>
      </c>
      <c r="AT27" s="7">
        <f>IF(INDEX(data!$C$4:$C$15, AU$5, 1)+IF(AND(MOD(AU$4,4)=0,AU$5=2), 1, 0) &lt; ROW() -ROW(AT$6), "", DATE(AU$4, AU$5, ROW()-ROW(AT$6)))</f>
        <v>43394</v>
      </c>
      <c r="AY27" s="7">
        <f>IF(INDEX(data!$C$4:$C$15, AZ$5, 1)+IF(AND(MOD(AZ$4,4)=0,AZ$5=2), 1, 0) &lt; ROW() -ROW(AY$6), "", DATE(AZ$4, AZ$5, ROW()-ROW(AY$6)))</f>
        <v>43425</v>
      </c>
      <c r="BD27" s="7">
        <f>IF(INDEX(data!$C$4:$C$15, BE$5, 1)+IF(AND(MOD(BE$4,4)=0,BE$5=2), 1, 0) &lt; ROW() -ROW(BD$6), "", DATE(BE$4, BE$5, ROW()-ROW(BD$6)))</f>
        <v>43455</v>
      </c>
    </row>
    <row r="28" spans="1:63" x14ac:dyDescent="0.3">
      <c r="A28" s="7">
        <f>IF(INDEX(data!$C$4:$C$15, B$5, 1)+IF(AND(MOD(B$4,4)=0,B$5=2), 1, 0) &lt; ROW() -ROW(A$6), "", DATE(B$4, B$5, ROW()-ROW(A$6)))</f>
        <v>43122</v>
      </c>
      <c r="F28" s="7">
        <f>IF(INDEX(data!$C$4:$C$15, G$5, 1)+IF(AND(MOD(G$4,4)=0,G$5=2), 1, 0) &lt; ROW() -ROW(F$6), "", DATE(G$4, G$5, ROW()-ROW(F$6)))</f>
        <v>43153</v>
      </c>
      <c r="K28" s="7">
        <f>IF(INDEX(data!$C$4:$C$15, L$5, 1)+IF(AND(MOD(L$4,4)=0,L$5=2), 1, 0) &lt; ROW() -ROW(K$6), "", DATE(L$4, L$5, ROW()-ROW(K$6)))</f>
        <v>43181</v>
      </c>
      <c r="P28" s="7">
        <f>IF(INDEX(data!$C$4:$C$15, Q$5, 1)+IF(AND(MOD(Q$4,4)=0,Q$5=2), 1, 0) &lt; ROW() -ROW(P$6), "", DATE(Q$4, Q$5, ROW()-ROW(P$6)))</f>
        <v>43212</v>
      </c>
      <c r="U28" s="7">
        <f>IF(INDEX(data!$C$4:$C$15, V$5, 1)+IF(AND(MOD(V$4,4)=0,V$5=2), 1, 0) &lt; ROW() -ROW(U$6), "", DATE(V$4, V$5, ROW()-ROW(U$6)))</f>
        <v>43242</v>
      </c>
      <c r="Z28" s="7">
        <f>IF(INDEX(data!$C$4:$C$15, AA$5, 1)+IF(AND(MOD(AA$4,4)=0,AA$5=2), 1, 0) &lt; ROW() -ROW(Z$6), "", DATE(AA$4, AA$5, ROW()-ROW(Z$6)))</f>
        <v>43273</v>
      </c>
      <c r="AE28" s="7">
        <f>IF(INDEX(data!$C$4:$C$15, AF$5, 1)+IF(AND(MOD(AF$4,4)=0,AF$5=2), 1, 0) &lt; ROW() -ROW(AE$6), "", DATE(AF$4, AF$5, ROW()-ROW(AE$6)))</f>
        <v>43303</v>
      </c>
      <c r="AJ28" s="7">
        <f>IF(INDEX(data!$C$4:$C$15, AK$5, 1)+IF(AND(MOD(AK$4,4)=0,AK$5=2), 1, 0) &lt; ROW() -ROW(AJ$6), "", DATE(AK$4, AK$5, ROW()-ROW(AJ$6)))</f>
        <v>43334</v>
      </c>
      <c r="AO28" s="7">
        <f>IF(INDEX(data!$C$4:$C$15, AP$5, 1)+IF(AND(MOD(AP$4,4)=0,AP$5=2), 1, 0) &lt; ROW() -ROW(AO$6), "", DATE(AP$4, AP$5, ROW()-ROW(AO$6)))</f>
        <v>43365</v>
      </c>
      <c r="AT28" s="7">
        <f>IF(INDEX(data!$C$4:$C$15, AU$5, 1)+IF(AND(MOD(AU$4,4)=0,AU$5=2), 1, 0) &lt; ROW() -ROW(AT$6), "", DATE(AU$4, AU$5, ROW()-ROW(AT$6)))</f>
        <v>43395</v>
      </c>
      <c r="AY28" s="7">
        <f>IF(INDEX(data!$C$4:$C$15, AZ$5, 1)+IF(AND(MOD(AZ$4,4)=0,AZ$5=2), 1, 0) &lt; ROW() -ROW(AY$6), "", DATE(AZ$4, AZ$5, ROW()-ROW(AY$6)))</f>
        <v>43426</v>
      </c>
      <c r="BD28" s="7">
        <f>IF(INDEX(data!$C$4:$C$15, BE$5, 1)+IF(AND(MOD(BE$4,4)=0,BE$5=2), 1, 0) &lt; ROW() -ROW(BD$6), "", DATE(BE$4, BE$5, ROW()-ROW(BD$6)))</f>
        <v>43456</v>
      </c>
    </row>
    <row r="29" spans="1:63" x14ac:dyDescent="0.3">
      <c r="A29" s="7">
        <f>IF(INDEX(data!$C$4:$C$15, B$5, 1)+IF(AND(MOD(B$4,4)=0,B$5=2), 1, 0) &lt; ROW() -ROW(A$6), "", DATE(B$4, B$5, ROW()-ROW(A$6)))</f>
        <v>43123</v>
      </c>
      <c r="F29" s="7">
        <f>IF(INDEX(data!$C$4:$C$15, G$5, 1)+IF(AND(MOD(G$4,4)=0,G$5=2), 1, 0) &lt; ROW() -ROW(F$6), "", DATE(G$4, G$5, ROW()-ROW(F$6)))</f>
        <v>43154</v>
      </c>
      <c r="K29" s="7">
        <f>IF(INDEX(data!$C$4:$C$15, L$5, 1)+IF(AND(MOD(L$4,4)=0,L$5=2), 1, 0) &lt; ROW() -ROW(K$6), "", DATE(L$4, L$5, ROW()-ROW(K$6)))</f>
        <v>43182</v>
      </c>
      <c r="P29" s="7">
        <f>IF(INDEX(data!$C$4:$C$15, Q$5, 1)+IF(AND(MOD(Q$4,4)=0,Q$5=2), 1, 0) &lt; ROW() -ROW(P$6), "", DATE(Q$4, Q$5, ROW()-ROW(P$6)))</f>
        <v>43213</v>
      </c>
      <c r="U29" s="7">
        <f>IF(INDEX(data!$C$4:$C$15, V$5, 1)+IF(AND(MOD(V$4,4)=0,V$5=2), 1, 0) &lt; ROW() -ROW(U$6), "", DATE(V$4, V$5, ROW()-ROW(U$6)))</f>
        <v>43243</v>
      </c>
      <c r="Z29" s="7">
        <f>IF(INDEX(data!$C$4:$C$15, AA$5, 1)+IF(AND(MOD(AA$4,4)=0,AA$5=2), 1, 0) &lt; ROW() -ROW(Z$6), "", DATE(AA$4, AA$5, ROW()-ROW(Z$6)))</f>
        <v>43274</v>
      </c>
      <c r="AE29" s="7">
        <f>IF(INDEX(data!$C$4:$C$15, AF$5, 1)+IF(AND(MOD(AF$4,4)=0,AF$5=2), 1, 0) &lt; ROW() -ROW(AE$6), "", DATE(AF$4, AF$5, ROW()-ROW(AE$6)))</f>
        <v>43304</v>
      </c>
      <c r="AJ29" s="7">
        <f>IF(INDEX(data!$C$4:$C$15, AK$5, 1)+IF(AND(MOD(AK$4,4)=0,AK$5=2), 1, 0) &lt; ROW() -ROW(AJ$6), "", DATE(AK$4, AK$5, ROW()-ROW(AJ$6)))</f>
        <v>43335</v>
      </c>
      <c r="AO29" s="7">
        <f>IF(INDEX(data!$C$4:$C$15, AP$5, 1)+IF(AND(MOD(AP$4,4)=0,AP$5=2), 1, 0) &lt; ROW() -ROW(AO$6), "", DATE(AP$4, AP$5, ROW()-ROW(AO$6)))</f>
        <v>43366</v>
      </c>
      <c r="AT29" s="7">
        <f>IF(INDEX(data!$C$4:$C$15, AU$5, 1)+IF(AND(MOD(AU$4,4)=0,AU$5=2), 1, 0) &lt; ROW() -ROW(AT$6), "", DATE(AU$4, AU$5, ROW()-ROW(AT$6)))</f>
        <v>43396</v>
      </c>
      <c r="AY29" s="7">
        <f>IF(INDEX(data!$C$4:$C$15, AZ$5, 1)+IF(AND(MOD(AZ$4,4)=0,AZ$5=2), 1, 0) &lt; ROW() -ROW(AY$6), "", DATE(AZ$4, AZ$5, ROW()-ROW(AY$6)))</f>
        <v>43427</v>
      </c>
      <c r="BD29" s="7">
        <f>IF(INDEX(data!$C$4:$C$15, BE$5, 1)+IF(AND(MOD(BE$4,4)=0,BE$5=2), 1, 0) &lt; ROW() -ROW(BD$6), "", DATE(BE$4, BE$5, ROW()-ROW(BD$6)))</f>
        <v>43457</v>
      </c>
    </row>
    <row r="30" spans="1:63" x14ac:dyDescent="0.3">
      <c r="A30" s="7">
        <f>IF(INDEX(data!$C$4:$C$15, B$5, 1)+IF(AND(MOD(B$4,4)=0,B$5=2), 1, 0) &lt; ROW() -ROW(A$6), "", DATE(B$4, B$5, ROW()-ROW(A$6)))</f>
        <v>43124</v>
      </c>
      <c r="F30" s="7">
        <f>IF(INDEX(data!$C$4:$C$15, G$5, 1)+IF(AND(MOD(G$4,4)=0,G$5=2), 1, 0) &lt; ROW() -ROW(F$6), "", DATE(G$4, G$5, ROW()-ROW(F$6)))</f>
        <v>43155</v>
      </c>
      <c r="K30" s="7">
        <f>IF(INDEX(data!$C$4:$C$15, L$5, 1)+IF(AND(MOD(L$4,4)=0,L$5=2), 1, 0) &lt; ROW() -ROW(K$6), "", DATE(L$4, L$5, ROW()-ROW(K$6)))</f>
        <v>43183</v>
      </c>
      <c r="P30" s="7">
        <f>IF(INDEX(data!$C$4:$C$15, Q$5, 1)+IF(AND(MOD(Q$4,4)=0,Q$5=2), 1, 0) &lt; ROW() -ROW(P$6), "", DATE(Q$4, Q$5, ROW()-ROW(P$6)))</f>
        <v>43214</v>
      </c>
      <c r="U30" s="7">
        <f>IF(INDEX(data!$C$4:$C$15, V$5, 1)+IF(AND(MOD(V$4,4)=0,V$5=2), 1, 0) &lt; ROW() -ROW(U$6), "", DATE(V$4, V$5, ROW()-ROW(U$6)))</f>
        <v>43244</v>
      </c>
      <c r="Z30" s="7">
        <f>IF(INDEX(data!$C$4:$C$15, AA$5, 1)+IF(AND(MOD(AA$4,4)=0,AA$5=2), 1, 0) &lt; ROW() -ROW(Z$6), "", DATE(AA$4, AA$5, ROW()-ROW(Z$6)))</f>
        <v>43275</v>
      </c>
      <c r="AE30" s="7">
        <f>IF(INDEX(data!$C$4:$C$15, AF$5, 1)+IF(AND(MOD(AF$4,4)=0,AF$5=2), 1, 0) &lt; ROW() -ROW(AE$6), "", DATE(AF$4, AF$5, ROW()-ROW(AE$6)))</f>
        <v>43305</v>
      </c>
      <c r="AJ30" s="7">
        <f>IF(INDEX(data!$C$4:$C$15, AK$5, 1)+IF(AND(MOD(AK$4,4)=0,AK$5=2), 1, 0) &lt; ROW() -ROW(AJ$6), "", DATE(AK$4, AK$5, ROW()-ROW(AJ$6)))</f>
        <v>43336</v>
      </c>
      <c r="AO30" s="7">
        <f>IF(INDEX(data!$C$4:$C$15, AP$5, 1)+IF(AND(MOD(AP$4,4)=0,AP$5=2), 1, 0) &lt; ROW() -ROW(AO$6), "", DATE(AP$4, AP$5, ROW()-ROW(AO$6)))</f>
        <v>43367</v>
      </c>
      <c r="AT30" s="7">
        <f>IF(INDEX(data!$C$4:$C$15, AU$5, 1)+IF(AND(MOD(AU$4,4)=0,AU$5=2), 1, 0) &lt; ROW() -ROW(AT$6), "", DATE(AU$4, AU$5, ROW()-ROW(AT$6)))</f>
        <v>43397</v>
      </c>
      <c r="AY30" s="7">
        <f>IF(INDEX(data!$C$4:$C$15, AZ$5, 1)+IF(AND(MOD(AZ$4,4)=0,AZ$5=2), 1, 0) &lt; ROW() -ROW(AY$6), "", DATE(AZ$4, AZ$5, ROW()-ROW(AY$6)))</f>
        <v>43428</v>
      </c>
      <c r="BD30" s="7">
        <f>IF(INDEX(data!$C$4:$C$15, BE$5, 1)+IF(AND(MOD(BE$4,4)=0,BE$5=2), 1, 0) &lt; ROW() -ROW(BD$6), "", DATE(BE$4, BE$5, ROW()-ROW(BD$6)))</f>
        <v>43458</v>
      </c>
    </row>
    <row r="31" spans="1:63" x14ac:dyDescent="0.3">
      <c r="A31" s="7">
        <f>IF(INDEX(data!$C$4:$C$15, B$5, 1)+IF(AND(MOD(B$4,4)=0,B$5=2), 1, 0) &lt; ROW() -ROW(A$6), "", DATE(B$4, B$5, ROW()-ROW(A$6)))</f>
        <v>43125</v>
      </c>
      <c r="F31" s="7">
        <f>IF(INDEX(data!$C$4:$C$15, G$5, 1)+IF(AND(MOD(G$4,4)=0,G$5=2), 1, 0) &lt; ROW() -ROW(F$6), "", DATE(G$4, G$5, ROW()-ROW(F$6)))</f>
        <v>43156</v>
      </c>
      <c r="K31" s="7">
        <f>IF(INDEX(data!$C$4:$C$15, L$5, 1)+IF(AND(MOD(L$4,4)=0,L$5=2), 1, 0) &lt; ROW() -ROW(K$6), "", DATE(L$4, L$5, ROW()-ROW(K$6)))</f>
        <v>43184</v>
      </c>
      <c r="P31" s="7">
        <f>IF(INDEX(data!$C$4:$C$15, Q$5, 1)+IF(AND(MOD(Q$4,4)=0,Q$5=2), 1, 0) &lt; ROW() -ROW(P$6), "", DATE(Q$4, Q$5, ROW()-ROW(P$6)))</f>
        <v>43215</v>
      </c>
      <c r="U31" s="7">
        <f>IF(INDEX(data!$C$4:$C$15, V$5, 1)+IF(AND(MOD(V$4,4)=0,V$5=2), 1, 0) &lt; ROW() -ROW(U$6), "", DATE(V$4, V$5, ROW()-ROW(U$6)))</f>
        <v>43245</v>
      </c>
      <c r="Z31" s="7">
        <f>IF(INDEX(data!$C$4:$C$15, AA$5, 1)+IF(AND(MOD(AA$4,4)=0,AA$5=2), 1, 0) &lt; ROW() -ROW(Z$6), "", DATE(AA$4, AA$5, ROW()-ROW(Z$6)))</f>
        <v>43276</v>
      </c>
      <c r="AE31" s="7">
        <f>IF(INDEX(data!$C$4:$C$15, AF$5, 1)+IF(AND(MOD(AF$4,4)=0,AF$5=2), 1, 0) &lt; ROW() -ROW(AE$6), "", DATE(AF$4, AF$5, ROW()-ROW(AE$6)))</f>
        <v>43306</v>
      </c>
      <c r="AJ31" s="7">
        <f>IF(INDEX(data!$C$4:$C$15, AK$5, 1)+IF(AND(MOD(AK$4,4)=0,AK$5=2), 1, 0) &lt; ROW() -ROW(AJ$6), "", DATE(AK$4, AK$5, ROW()-ROW(AJ$6)))</f>
        <v>43337</v>
      </c>
      <c r="AO31" s="7">
        <f>IF(INDEX(data!$C$4:$C$15, AP$5, 1)+IF(AND(MOD(AP$4,4)=0,AP$5=2), 1, 0) &lt; ROW() -ROW(AO$6), "", DATE(AP$4, AP$5, ROW()-ROW(AO$6)))</f>
        <v>43368</v>
      </c>
      <c r="AT31" s="7">
        <f>IF(INDEX(data!$C$4:$C$15, AU$5, 1)+IF(AND(MOD(AU$4,4)=0,AU$5=2), 1, 0) &lt; ROW() -ROW(AT$6), "", DATE(AU$4, AU$5, ROW()-ROW(AT$6)))</f>
        <v>43398</v>
      </c>
      <c r="AY31" s="7">
        <f>IF(INDEX(data!$C$4:$C$15, AZ$5, 1)+IF(AND(MOD(AZ$4,4)=0,AZ$5=2), 1, 0) &lt; ROW() -ROW(AY$6), "", DATE(AZ$4, AZ$5, ROW()-ROW(AY$6)))</f>
        <v>43429</v>
      </c>
      <c r="BD31" s="7">
        <f>IF(INDEX(data!$C$4:$C$15, BE$5, 1)+IF(AND(MOD(BE$4,4)=0,BE$5=2), 1, 0) &lt; ROW() -ROW(BD$6), "", DATE(BE$4, BE$5, ROW()-ROW(BD$6)))</f>
        <v>43459</v>
      </c>
    </row>
    <row r="32" spans="1:63" x14ac:dyDescent="0.3">
      <c r="A32" s="7">
        <f>IF(INDEX(data!$C$4:$C$15, B$5, 1)+IF(AND(MOD(B$4,4)=0,B$5=2), 1, 0) &lt; ROW() -ROW(A$6), "", DATE(B$4, B$5, ROW()-ROW(A$6)))</f>
        <v>43126</v>
      </c>
      <c r="F32" s="7">
        <f>IF(INDEX(data!$C$4:$C$15, G$5, 1)+IF(AND(MOD(G$4,4)=0,G$5=2), 1, 0) &lt; ROW() -ROW(F$6), "", DATE(G$4, G$5, ROW()-ROW(F$6)))</f>
        <v>43157</v>
      </c>
      <c r="K32" s="7">
        <f>IF(INDEX(data!$C$4:$C$15, L$5, 1)+IF(AND(MOD(L$4,4)=0,L$5=2), 1, 0) &lt; ROW() -ROW(K$6), "", DATE(L$4, L$5, ROW()-ROW(K$6)))</f>
        <v>43185</v>
      </c>
      <c r="P32" s="7">
        <f>IF(INDEX(data!$C$4:$C$15, Q$5, 1)+IF(AND(MOD(Q$4,4)=0,Q$5=2), 1, 0) &lt; ROW() -ROW(P$6), "", DATE(Q$4, Q$5, ROW()-ROW(P$6)))</f>
        <v>43216</v>
      </c>
      <c r="U32" s="7">
        <f>IF(INDEX(data!$C$4:$C$15, V$5, 1)+IF(AND(MOD(V$4,4)=0,V$5=2), 1, 0) &lt; ROW() -ROW(U$6), "", DATE(V$4, V$5, ROW()-ROW(U$6)))</f>
        <v>43246</v>
      </c>
      <c r="Z32" s="7">
        <f>IF(INDEX(data!$C$4:$C$15, AA$5, 1)+IF(AND(MOD(AA$4,4)=0,AA$5=2), 1, 0) &lt; ROW() -ROW(Z$6), "", DATE(AA$4, AA$5, ROW()-ROW(Z$6)))</f>
        <v>43277</v>
      </c>
      <c r="AE32" s="7">
        <f>IF(INDEX(data!$C$4:$C$15, AF$5, 1)+IF(AND(MOD(AF$4,4)=0,AF$5=2), 1, 0) &lt; ROW() -ROW(AE$6), "", DATE(AF$4, AF$5, ROW()-ROW(AE$6)))</f>
        <v>43307</v>
      </c>
      <c r="AJ32" s="7">
        <f>IF(INDEX(data!$C$4:$C$15, AK$5, 1)+IF(AND(MOD(AK$4,4)=0,AK$5=2), 1, 0) &lt; ROW() -ROW(AJ$6), "", DATE(AK$4, AK$5, ROW()-ROW(AJ$6)))</f>
        <v>43338</v>
      </c>
      <c r="AO32" s="7">
        <f>IF(INDEX(data!$C$4:$C$15, AP$5, 1)+IF(AND(MOD(AP$4,4)=0,AP$5=2), 1, 0) &lt; ROW() -ROW(AO$6), "", DATE(AP$4, AP$5, ROW()-ROW(AO$6)))</f>
        <v>43369</v>
      </c>
      <c r="AT32" s="7">
        <f>IF(INDEX(data!$C$4:$C$15, AU$5, 1)+IF(AND(MOD(AU$4,4)=0,AU$5=2), 1, 0) &lt; ROW() -ROW(AT$6), "", DATE(AU$4, AU$5, ROW()-ROW(AT$6)))</f>
        <v>43399</v>
      </c>
      <c r="AY32" s="7">
        <f>IF(INDEX(data!$C$4:$C$15, AZ$5, 1)+IF(AND(MOD(AZ$4,4)=0,AZ$5=2), 1, 0) &lt; ROW() -ROW(AY$6), "", DATE(AZ$4, AZ$5, ROW()-ROW(AY$6)))</f>
        <v>43430</v>
      </c>
      <c r="BD32" s="7">
        <f>IF(INDEX(data!$C$4:$C$15, BE$5, 1)+IF(AND(MOD(BE$4,4)=0,BE$5=2), 1, 0) &lt; ROW() -ROW(BD$6), "", DATE(BE$4, BE$5, ROW()-ROW(BD$6)))</f>
        <v>43460</v>
      </c>
    </row>
    <row r="33" spans="1:59" x14ac:dyDescent="0.3">
      <c r="A33" s="7">
        <f>IF(INDEX(data!$C$4:$C$15, B$5, 1)+IF(AND(MOD(B$4,4)=0,B$5=2), 1, 0) &lt; ROW() -ROW(A$6), "", DATE(B$4, B$5, ROW()-ROW(A$6)))</f>
        <v>43127</v>
      </c>
      <c r="F33" s="7">
        <f>IF(INDEX(data!$C$4:$C$15, G$5, 1)+IF(AND(MOD(G$4,4)=0,G$5=2), 1, 0) &lt; ROW() -ROW(F$6), "", DATE(G$4, G$5, ROW()-ROW(F$6)))</f>
        <v>43158</v>
      </c>
      <c r="K33" s="7">
        <f>IF(INDEX(data!$C$4:$C$15, L$5, 1)+IF(AND(MOD(L$4,4)=0,L$5=2), 1, 0) &lt; ROW() -ROW(K$6), "", DATE(L$4, L$5, ROW()-ROW(K$6)))</f>
        <v>43186</v>
      </c>
      <c r="P33" s="7">
        <f>IF(INDEX(data!$C$4:$C$15, Q$5, 1)+IF(AND(MOD(Q$4,4)=0,Q$5=2), 1, 0) &lt; ROW() -ROW(P$6), "", DATE(Q$4, Q$5, ROW()-ROW(P$6)))</f>
        <v>43217</v>
      </c>
      <c r="U33" s="7">
        <f>IF(INDEX(data!$C$4:$C$15, V$5, 1)+IF(AND(MOD(V$4,4)=0,V$5=2), 1, 0) &lt; ROW() -ROW(U$6), "", DATE(V$4, V$5, ROW()-ROW(U$6)))</f>
        <v>43247</v>
      </c>
      <c r="Z33" s="7">
        <f>IF(INDEX(data!$C$4:$C$15, AA$5, 1)+IF(AND(MOD(AA$4,4)=0,AA$5=2), 1, 0) &lt; ROW() -ROW(Z$6), "", DATE(AA$4, AA$5, ROW()-ROW(Z$6)))</f>
        <v>43278</v>
      </c>
      <c r="AE33" s="7">
        <f>IF(INDEX(data!$C$4:$C$15, AF$5, 1)+IF(AND(MOD(AF$4,4)=0,AF$5=2), 1, 0) &lt; ROW() -ROW(AE$6), "", DATE(AF$4, AF$5, ROW()-ROW(AE$6)))</f>
        <v>43308</v>
      </c>
      <c r="AJ33" s="7">
        <f>IF(INDEX(data!$C$4:$C$15, AK$5, 1)+IF(AND(MOD(AK$4,4)=0,AK$5=2), 1, 0) &lt; ROW() -ROW(AJ$6), "", DATE(AK$4, AK$5, ROW()-ROW(AJ$6)))</f>
        <v>43339</v>
      </c>
      <c r="AO33" s="7">
        <f>IF(INDEX(data!$C$4:$C$15, AP$5, 1)+IF(AND(MOD(AP$4,4)=0,AP$5=2), 1, 0) &lt; ROW() -ROW(AO$6), "", DATE(AP$4, AP$5, ROW()-ROW(AO$6)))</f>
        <v>43370</v>
      </c>
      <c r="AT33" s="7">
        <f>IF(INDEX(data!$C$4:$C$15, AU$5, 1)+IF(AND(MOD(AU$4,4)=0,AU$5=2), 1, 0) &lt; ROW() -ROW(AT$6), "", DATE(AU$4, AU$5, ROW()-ROW(AT$6)))</f>
        <v>43400</v>
      </c>
      <c r="AY33" s="7">
        <f>IF(INDEX(data!$C$4:$C$15, AZ$5, 1)+IF(AND(MOD(AZ$4,4)=0,AZ$5=2), 1, 0) &lt; ROW() -ROW(AY$6), "", DATE(AZ$4, AZ$5, ROW()-ROW(AY$6)))</f>
        <v>43431</v>
      </c>
      <c r="BD33" s="7">
        <f>IF(INDEX(data!$C$4:$C$15, BE$5, 1)+IF(AND(MOD(BE$4,4)=0,BE$5=2), 1, 0) &lt; ROW() -ROW(BD$6), "", DATE(BE$4, BE$5, ROW()-ROW(BD$6)))</f>
        <v>43461</v>
      </c>
    </row>
    <row r="34" spans="1:59" x14ac:dyDescent="0.3">
      <c r="A34" s="7">
        <f>IF(INDEX(data!$C$4:$C$15, B$5, 1)+IF(AND(MOD(B$4,4)=0,B$5=2), 1, 0) &lt; ROW() -ROW(A$6), "", DATE(B$4, B$5, ROW()-ROW(A$6)))</f>
        <v>43128</v>
      </c>
      <c r="F34" s="7">
        <f>IF(INDEX(data!$C$4:$C$15, G$5, 1)+IF(AND(MOD(G$4,4)=0,G$5=2), 1, 0) &lt; ROW() -ROW(F$6), "", DATE(G$4, G$5, ROW()-ROW(F$6)))</f>
        <v>43159</v>
      </c>
      <c r="K34" s="7">
        <f>IF(INDEX(data!$C$4:$C$15, L$5, 1)+IF(AND(MOD(L$4,4)=0,L$5=2), 1, 0) &lt; ROW() -ROW(K$6), "", DATE(L$4, L$5, ROW()-ROW(K$6)))</f>
        <v>43187</v>
      </c>
      <c r="P34" s="7">
        <f>IF(INDEX(data!$C$4:$C$15, Q$5, 1)+IF(AND(MOD(Q$4,4)=0,Q$5=2), 1, 0) &lt; ROW() -ROW(P$6), "", DATE(Q$4, Q$5, ROW()-ROW(P$6)))</f>
        <v>43218</v>
      </c>
      <c r="U34" s="7">
        <f>IF(INDEX(data!$C$4:$C$15, V$5, 1)+IF(AND(MOD(V$4,4)=0,V$5=2), 1, 0) &lt; ROW() -ROW(U$6), "", DATE(V$4, V$5, ROW()-ROW(U$6)))</f>
        <v>43248</v>
      </c>
      <c r="Z34" s="7">
        <f>IF(INDEX(data!$C$4:$C$15, AA$5, 1)+IF(AND(MOD(AA$4,4)=0,AA$5=2), 1, 0) &lt; ROW() -ROW(Z$6), "", DATE(AA$4, AA$5, ROW()-ROW(Z$6)))</f>
        <v>43279</v>
      </c>
      <c r="AE34" s="7">
        <f>IF(INDEX(data!$C$4:$C$15, AF$5, 1)+IF(AND(MOD(AF$4,4)=0,AF$5=2), 1, 0) &lt; ROW() -ROW(AE$6), "", DATE(AF$4, AF$5, ROW()-ROW(AE$6)))</f>
        <v>43309</v>
      </c>
      <c r="AJ34" s="7">
        <f>IF(INDEX(data!$C$4:$C$15, AK$5, 1)+IF(AND(MOD(AK$4,4)=0,AK$5=2), 1, 0) &lt; ROW() -ROW(AJ$6), "", DATE(AK$4, AK$5, ROW()-ROW(AJ$6)))</f>
        <v>43340</v>
      </c>
      <c r="AO34" s="7">
        <f>IF(INDEX(data!$C$4:$C$15, AP$5, 1)+IF(AND(MOD(AP$4,4)=0,AP$5=2), 1, 0) &lt; ROW() -ROW(AO$6), "", DATE(AP$4, AP$5, ROW()-ROW(AO$6)))</f>
        <v>43371</v>
      </c>
      <c r="AT34" s="7">
        <f>IF(INDEX(data!$C$4:$C$15, AU$5, 1)+IF(AND(MOD(AU$4,4)=0,AU$5=2), 1, 0) &lt; ROW() -ROW(AT$6), "", DATE(AU$4, AU$5, ROW()-ROW(AT$6)))</f>
        <v>43401</v>
      </c>
      <c r="AY34" s="7">
        <f>IF(INDEX(data!$C$4:$C$15, AZ$5, 1)+IF(AND(MOD(AZ$4,4)=0,AZ$5=2), 1, 0) &lt; ROW() -ROW(AY$6), "", DATE(AZ$4, AZ$5, ROW()-ROW(AY$6)))</f>
        <v>43432</v>
      </c>
      <c r="BD34" s="7">
        <f>IF(INDEX(data!$C$4:$C$15, BE$5, 1)+IF(AND(MOD(BE$4,4)=0,BE$5=2), 1, 0) &lt; ROW() -ROW(BD$6), "", DATE(BE$4, BE$5, ROW()-ROW(BD$6)))</f>
        <v>43462</v>
      </c>
    </row>
    <row r="35" spans="1:59" x14ac:dyDescent="0.3">
      <c r="A35" s="7">
        <f>IF(INDEX(data!$C$4:$C$15, B$5, 1)+IF(AND(MOD(B$4,4)=0,B$5=2), 1, 0) &lt; ROW() -ROW(A$6), "", DATE(B$4, B$5, ROW()-ROW(A$6)))</f>
        <v>43129</v>
      </c>
      <c r="F35" s="7" t="str">
        <f>IF(INDEX(data!$C$4:$C$15, G$5, 1)+IF(AND(MOD(G$4,4)=0,G$5=2), 1, 0) &lt; ROW() -ROW(F$6), "", DATE(G$4, G$5, ROW()-ROW(F$6)))</f>
        <v/>
      </c>
      <c r="K35" s="7">
        <f>IF(INDEX(data!$C$4:$C$15, L$5, 1)+IF(AND(MOD(L$4,4)=0,L$5=2), 1, 0) &lt; ROW() -ROW(K$6), "", DATE(L$4, L$5, ROW()-ROW(K$6)))</f>
        <v>43188</v>
      </c>
      <c r="P35" s="7">
        <f>IF(INDEX(data!$C$4:$C$15, Q$5, 1)+IF(AND(MOD(Q$4,4)=0,Q$5=2), 1, 0) &lt; ROW() -ROW(P$6), "", DATE(Q$4, Q$5, ROW()-ROW(P$6)))</f>
        <v>43219</v>
      </c>
      <c r="U35" s="7">
        <f>IF(INDEX(data!$C$4:$C$15, V$5, 1)+IF(AND(MOD(V$4,4)=0,V$5=2), 1, 0) &lt; ROW() -ROW(U$6), "", DATE(V$4, V$5, ROW()-ROW(U$6)))</f>
        <v>43249</v>
      </c>
      <c r="Z35" s="7">
        <f>IF(INDEX(data!$C$4:$C$15, AA$5, 1)+IF(AND(MOD(AA$4,4)=0,AA$5=2), 1, 0) &lt; ROW() -ROW(Z$6), "", DATE(AA$4, AA$5, ROW()-ROW(Z$6)))</f>
        <v>43280</v>
      </c>
      <c r="AE35" s="7">
        <f>IF(INDEX(data!$C$4:$C$15, AF$5, 1)+IF(AND(MOD(AF$4,4)=0,AF$5=2), 1, 0) &lt; ROW() -ROW(AE$6), "", DATE(AF$4, AF$5, ROW()-ROW(AE$6)))</f>
        <v>43310</v>
      </c>
      <c r="AJ35" s="7">
        <f>IF(INDEX(data!$C$4:$C$15, AK$5, 1)+IF(AND(MOD(AK$4,4)=0,AK$5=2), 1, 0) &lt; ROW() -ROW(AJ$6), "", DATE(AK$4, AK$5, ROW()-ROW(AJ$6)))</f>
        <v>43341</v>
      </c>
      <c r="AO35" s="7">
        <f>IF(INDEX(data!$C$4:$C$15, AP$5, 1)+IF(AND(MOD(AP$4,4)=0,AP$5=2), 1, 0) &lt; ROW() -ROW(AO$6), "", DATE(AP$4, AP$5, ROW()-ROW(AO$6)))</f>
        <v>43372</v>
      </c>
      <c r="AT35" s="7">
        <f>IF(INDEX(data!$C$4:$C$15, AU$5, 1)+IF(AND(MOD(AU$4,4)=0,AU$5=2), 1, 0) &lt; ROW() -ROW(AT$6), "", DATE(AU$4, AU$5, ROW()-ROW(AT$6)))</f>
        <v>43402</v>
      </c>
      <c r="AY35" s="7">
        <f>IF(INDEX(data!$C$4:$C$15, AZ$5, 1)+IF(AND(MOD(AZ$4,4)=0,AZ$5=2), 1, 0) &lt; ROW() -ROW(AY$6), "", DATE(AZ$4, AZ$5, ROW()-ROW(AY$6)))</f>
        <v>43433</v>
      </c>
      <c r="BD35" s="7">
        <f>IF(INDEX(data!$C$4:$C$15, BE$5, 1)+IF(AND(MOD(BE$4,4)=0,BE$5=2), 1, 0) &lt; ROW() -ROW(BD$6), "", DATE(BE$4, BE$5, ROW()-ROW(BD$6)))</f>
        <v>43463</v>
      </c>
    </row>
    <row r="36" spans="1:59" x14ac:dyDescent="0.3">
      <c r="A36" s="7">
        <f>IF(INDEX(data!$C$4:$C$15, B$5, 1)+IF(AND(MOD(B$4,4)=0,B$5=2), 1, 0) &lt; ROW() -ROW(A$6), "", DATE(B$4, B$5, ROW()-ROW(A$6)))</f>
        <v>43130</v>
      </c>
      <c r="F36" s="7" t="str">
        <f>IF(INDEX(data!$C$4:$C$15, G$5, 1)+IF(AND(MOD(G$4,4)=0,G$5=2), 1, 0) &lt; ROW() -ROW(F$6), "", DATE(G$4, G$5, ROW()-ROW(F$6)))</f>
        <v/>
      </c>
      <c r="K36" s="7">
        <f>IF(INDEX(data!$C$4:$C$15, L$5, 1)+IF(AND(MOD(L$4,4)=0,L$5=2), 1, 0) &lt; ROW() -ROW(K$6), "", DATE(L$4, L$5, ROW()-ROW(K$6)))</f>
        <v>43189</v>
      </c>
      <c r="P36" s="7">
        <f>IF(INDEX(data!$C$4:$C$15, Q$5, 1)+IF(AND(MOD(Q$4,4)=0,Q$5=2), 1, 0) &lt; ROW() -ROW(P$6), "", DATE(Q$4, Q$5, ROW()-ROW(P$6)))</f>
        <v>43220</v>
      </c>
      <c r="U36" s="7">
        <f>IF(INDEX(data!$C$4:$C$15, V$5, 1)+IF(AND(MOD(V$4,4)=0,V$5=2), 1, 0) &lt; ROW() -ROW(U$6), "", DATE(V$4, V$5, ROW()-ROW(U$6)))</f>
        <v>43250</v>
      </c>
      <c r="Z36" s="7">
        <f>IF(INDEX(data!$C$4:$C$15, AA$5, 1)+IF(AND(MOD(AA$4,4)=0,AA$5=2), 1, 0) &lt; ROW() -ROW(Z$6), "", DATE(AA$4, AA$5, ROW()-ROW(Z$6)))</f>
        <v>43281</v>
      </c>
      <c r="AE36" s="7">
        <f>IF(INDEX(data!$C$4:$C$15, AF$5, 1)+IF(AND(MOD(AF$4,4)=0,AF$5=2), 1, 0) &lt; ROW() -ROW(AE$6), "", DATE(AF$4, AF$5, ROW()-ROW(AE$6)))</f>
        <v>43311</v>
      </c>
      <c r="AJ36" s="7">
        <f>IF(INDEX(data!$C$4:$C$15, AK$5, 1)+IF(AND(MOD(AK$4,4)=0,AK$5=2), 1, 0) &lt; ROW() -ROW(AJ$6), "", DATE(AK$4, AK$5, ROW()-ROW(AJ$6)))</f>
        <v>43342</v>
      </c>
      <c r="AO36" s="7">
        <f>IF(INDEX(data!$C$4:$C$15, AP$5, 1)+IF(AND(MOD(AP$4,4)=0,AP$5=2), 1, 0) &lt; ROW() -ROW(AO$6), "", DATE(AP$4, AP$5, ROW()-ROW(AO$6)))</f>
        <v>43373</v>
      </c>
      <c r="AT36" s="7">
        <f>IF(INDEX(data!$C$4:$C$15, AU$5, 1)+IF(AND(MOD(AU$4,4)=0,AU$5=2), 1, 0) &lt; ROW() -ROW(AT$6), "", DATE(AU$4, AU$5, ROW()-ROW(AT$6)))</f>
        <v>43403</v>
      </c>
      <c r="AY36" s="7">
        <f>IF(INDEX(data!$C$4:$C$15, AZ$5, 1)+IF(AND(MOD(AZ$4,4)=0,AZ$5=2), 1, 0) &lt; ROW() -ROW(AY$6), "", DATE(AZ$4, AZ$5, ROW()-ROW(AY$6)))</f>
        <v>43434</v>
      </c>
      <c r="BD36" s="7">
        <f>IF(INDEX(data!$C$4:$C$15, BE$5, 1)+IF(AND(MOD(BE$4,4)=0,BE$5=2), 1, 0) &lt; ROW() -ROW(BD$6), "", DATE(BE$4, BE$5, ROW()-ROW(BD$6)))</f>
        <v>43464</v>
      </c>
    </row>
    <row r="37" spans="1:59" ht="15" thickBot="1" x14ac:dyDescent="0.35">
      <c r="A37" s="7">
        <f>IF(INDEX(data!$C$4:$C$15, B$5, 1)+IF(AND(MOD(B$4,4)=0,B$5=2), 1, 0) &lt; ROW() -ROW(A$6), "", DATE(B$4, B$5, ROW()-ROW(A$6)))</f>
        <v>43131</v>
      </c>
      <c r="F37" s="7" t="str">
        <f>IF(INDEX(data!$C$4:$C$15, G$5, 1)+IF(AND(MOD(G$4,4)=0,G$5=2), 1, 0) &lt; ROW() -ROW(F$6), "", DATE(G$4, G$5, ROW()-ROW(F$6)))</f>
        <v/>
      </c>
      <c r="K37" s="7">
        <f>IF(INDEX(data!$C$4:$C$15, L$5, 1)+IF(AND(MOD(L$4,4)=0,L$5=2), 1, 0) &lt; ROW() -ROW(K$6), "", DATE(L$4, L$5, ROW()-ROW(K$6)))</f>
        <v>43190</v>
      </c>
      <c r="P37" s="7" t="str">
        <f>IF(INDEX(data!$C$4:$C$15, Q$5, 1)+IF(AND(MOD(Q$4,4)=0,Q$5=2), 1, 0) &lt; ROW() -ROW(P$6), "", DATE(Q$4, Q$5, ROW()-ROW(P$6)))</f>
        <v/>
      </c>
      <c r="U37" s="7">
        <f>IF(INDEX(data!$C$4:$C$15, V$5, 1)+IF(AND(MOD(V$4,4)=0,V$5=2), 1, 0) &lt; ROW() -ROW(U$6), "", DATE(V$4, V$5, ROW()-ROW(U$6)))</f>
        <v>43251</v>
      </c>
      <c r="Z37" s="7" t="str">
        <f>IF(INDEX(data!$C$4:$C$15, AA$5, 1)+IF(AND(MOD(AA$4,4)=0,AA$5=2), 1, 0) &lt; ROW() -ROW(Z$6), "", DATE(AA$4, AA$5, ROW()-ROW(Z$6)))</f>
        <v/>
      </c>
      <c r="AE37" s="7">
        <f>IF(INDEX(data!$C$4:$C$15, AF$5, 1)+IF(AND(MOD(AF$4,4)=0,AF$5=2), 1, 0) &lt; ROW() -ROW(AE$6), "", DATE(AF$4, AF$5, ROW()-ROW(AE$6)))</f>
        <v>43312</v>
      </c>
      <c r="AJ37" s="7">
        <f>IF(INDEX(data!$C$4:$C$15, AK$5, 1)+IF(AND(MOD(AK$4,4)=0,AK$5=2), 1, 0) &lt; ROW() -ROW(AJ$6), "", DATE(AK$4, AK$5, ROW()-ROW(AJ$6)))</f>
        <v>43343</v>
      </c>
      <c r="AO37" s="7" t="str">
        <f>IF(INDEX(data!$C$4:$C$15, AP$5, 1)+IF(AND(MOD(AP$4,4)=0,AP$5=2), 1, 0) &lt; ROW() -ROW(AO$6), "", DATE(AP$4, AP$5, ROW()-ROW(AO$6)))</f>
        <v/>
      </c>
      <c r="AT37" s="7">
        <f>IF(INDEX(data!$C$4:$C$15, AU$5, 1)+IF(AND(MOD(AU$4,4)=0,AU$5=2), 1, 0) &lt; ROW() -ROW(AT$6), "", DATE(AU$4, AU$5, ROW()-ROW(AT$6)))</f>
        <v>43404</v>
      </c>
      <c r="AY37" s="7" t="str">
        <f>IF(INDEX(data!$C$4:$C$15, AZ$5, 1)+IF(AND(MOD(AZ$4,4)=0,AZ$5=2), 1, 0) &lt; ROW() -ROW(AY$6), "", DATE(AZ$4, AZ$5, ROW()-ROW(AY$6)))</f>
        <v/>
      </c>
      <c r="BD37" s="7">
        <f>IF(INDEX(data!$C$4:$C$15, BE$5, 1)+IF(AND(MOD(BE$4,4)=0,BE$5=2), 1, 0) &lt; ROW() -ROW(BD$6), "", DATE(BE$4, BE$5, ROW()-ROW(BD$6)))</f>
        <v>43465</v>
      </c>
    </row>
    <row r="38" spans="1:59" ht="15" thickBot="1" x14ac:dyDescent="0.35">
      <c r="F38" s="8"/>
      <c r="K38" s="8"/>
      <c r="P38" s="8"/>
    </row>
    <row r="39" spans="1:59" s="6" customFormat="1" ht="16.2" thickTop="1" x14ac:dyDescent="0.3">
      <c r="A39" s="5" t="s">
        <v>26</v>
      </c>
      <c r="B39" s="5">
        <f>SUM(B7:B37)/60</f>
        <v>0</v>
      </c>
      <c r="C39" s="5">
        <f t="shared" ref="C39:D39" si="0">SUM(C7:C37)/60</f>
        <v>0</v>
      </c>
      <c r="D39" s="5">
        <f t="shared" si="0"/>
        <v>0</v>
      </c>
      <c r="E39" s="5"/>
      <c r="F39" s="5"/>
      <c r="G39" s="5">
        <f>SUM(G7:G37)/60</f>
        <v>0</v>
      </c>
      <c r="H39" s="5">
        <f t="shared" ref="H39:I39" si="1">SUM(H7:H37)/60</f>
        <v>0</v>
      </c>
      <c r="I39" s="5">
        <f t="shared" si="1"/>
        <v>0</v>
      </c>
      <c r="J39" s="5"/>
      <c r="K39" s="5"/>
      <c r="L39" s="5">
        <f>SUM(L7:L37)/60</f>
        <v>0</v>
      </c>
      <c r="M39" s="5">
        <f t="shared" ref="M39:N39" si="2">SUM(M7:M37)/60</f>
        <v>0</v>
      </c>
      <c r="N39" s="5">
        <f t="shared" si="2"/>
        <v>0</v>
      </c>
      <c r="O39" s="5"/>
      <c r="P39" s="5"/>
      <c r="Q39" s="5">
        <f>SUM(Q7:Q37)/60</f>
        <v>0</v>
      </c>
      <c r="R39" s="5">
        <f t="shared" ref="R39:S39" si="3">SUM(R7:R37)/60</f>
        <v>0</v>
      </c>
      <c r="S39" s="5">
        <f t="shared" si="3"/>
        <v>0</v>
      </c>
      <c r="T39" s="5"/>
      <c r="U39" s="5"/>
      <c r="V39" s="5">
        <f>SUM(V7:V37)/60</f>
        <v>0</v>
      </c>
      <c r="W39" s="5">
        <f t="shared" ref="W39:X39" si="4">SUM(W7:W37)/60</f>
        <v>0</v>
      </c>
      <c r="X39" s="5">
        <f t="shared" si="4"/>
        <v>0</v>
      </c>
      <c r="Y39" s="5"/>
      <c r="Z39" s="5"/>
      <c r="AA39" s="5">
        <f>SUM(AA7:AA37)/60</f>
        <v>0</v>
      </c>
      <c r="AB39" s="5">
        <f t="shared" ref="AB39:AC39" si="5">SUM(AB7:AB37)/60</f>
        <v>0</v>
      </c>
      <c r="AC39" s="5">
        <f t="shared" si="5"/>
        <v>0</v>
      </c>
      <c r="AD39" s="5"/>
      <c r="AE39" s="5"/>
      <c r="AF39" s="5">
        <f>SUM(AF7:AF37)/60</f>
        <v>0</v>
      </c>
      <c r="AG39" s="5">
        <f t="shared" ref="AG39:AH39" si="6">SUM(AG7:AG37)/60</f>
        <v>0</v>
      </c>
      <c r="AH39" s="5">
        <f t="shared" si="6"/>
        <v>0</v>
      </c>
      <c r="AI39" s="5"/>
      <c r="AJ39" s="5"/>
      <c r="AK39" s="5">
        <f>SUM(AK7:AK37)/60</f>
        <v>0</v>
      </c>
      <c r="AL39" s="5">
        <f t="shared" ref="AL39:AM39" si="7">SUM(AL7:AL37)/60</f>
        <v>0</v>
      </c>
      <c r="AM39" s="5">
        <f t="shared" si="7"/>
        <v>0</v>
      </c>
      <c r="AN39" s="5"/>
      <c r="AO39" s="5"/>
      <c r="AP39" s="5">
        <f>SUM(AP7:AP37)/60</f>
        <v>0</v>
      </c>
      <c r="AQ39" s="5">
        <f t="shared" ref="AQ39:AR39" si="8">SUM(AQ7:AQ37)/60</f>
        <v>0</v>
      </c>
      <c r="AR39" s="5">
        <f t="shared" si="8"/>
        <v>0</v>
      </c>
      <c r="AS39" s="5"/>
      <c r="AT39" s="5"/>
      <c r="AU39" s="5">
        <f>SUM(AU7:AU37)/60</f>
        <v>0</v>
      </c>
      <c r="AV39" s="5">
        <f t="shared" ref="AV39:AW39" si="9">SUM(AV7:AV37)/60</f>
        <v>0</v>
      </c>
      <c r="AW39" s="5">
        <f t="shared" si="9"/>
        <v>0</v>
      </c>
      <c r="AX39" s="5"/>
      <c r="AY39" s="5"/>
      <c r="AZ39" s="5">
        <f>SUM(AZ7:AZ37)/60</f>
        <v>0</v>
      </c>
      <c r="BA39" s="5">
        <f t="shared" ref="BA39:BB39" si="10">SUM(BA7:BA37)/60</f>
        <v>0</v>
      </c>
      <c r="BB39" s="5">
        <f t="shared" si="10"/>
        <v>0</v>
      </c>
      <c r="BC39" s="5"/>
      <c r="BD39" s="5"/>
      <c r="BE39" s="5">
        <f>SUM(BE7:BE37)/60</f>
        <v>0</v>
      </c>
      <c r="BF39" s="5">
        <f t="shared" ref="BF39:BG39" si="11">SUM(BF7:BF37)/60</f>
        <v>0</v>
      </c>
      <c r="BG39" s="5">
        <f t="shared" si="11"/>
        <v>0</v>
      </c>
    </row>
    <row r="41" spans="1:59" x14ac:dyDescent="0.3">
      <c r="D41" s="15" t="s">
        <v>27</v>
      </c>
    </row>
    <row r="42" spans="1:59" x14ac:dyDescent="0.3">
      <c r="A42" s="2" t="s">
        <v>5</v>
      </c>
      <c r="B42" s="9">
        <f>SUM(B39:BG39)</f>
        <v>0</v>
      </c>
      <c r="D42" t="s">
        <v>18</v>
      </c>
      <c r="G42" s="1">
        <f ca="1">TODAY()</f>
        <v>43117</v>
      </c>
    </row>
    <row r="43" spans="1:59" x14ac:dyDescent="0.3">
      <c r="A43" s="2" t="s">
        <v>7</v>
      </c>
      <c r="B43" s="10" t="e">
        <f>SUMIF($B$6:$BG$6,"="&amp;"Learning minutes",$B$39:$BG$39)/$B$42</f>
        <v>#DIV/0!</v>
      </c>
      <c r="D43" t="s">
        <v>19</v>
      </c>
      <c r="G43" s="13">
        <v>43117</v>
      </c>
    </row>
    <row r="44" spans="1:59" x14ac:dyDescent="0.3">
      <c r="A44" s="2" t="s">
        <v>33</v>
      </c>
      <c r="B44" s="10" t="e">
        <f>SUMIF($B$6:$BG$6,"="&amp;"Tutoring minutes",$B$39:$BG$39)/$B$42</f>
        <v>#DIV/0!</v>
      </c>
      <c r="D44" t="s">
        <v>20</v>
      </c>
      <c r="G44" s="13">
        <v>43237</v>
      </c>
    </row>
    <row r="45" spans="1:59" x14ac:dyDescent="0.3">
      <c r="A45" s="2" t="s">
        <v>8</v>
      </c>
      <c r="B45" s="10" t="e">
        <f>SUMIF($B$6:$BG$6,"="&amp;"Meeting minutes",$B$39:$BG$39)/$B$42</f>
        <v>#DIV/0!</v>
      </c>
      <c r="D45" s="12" t="s">
        <v>22</v>
      </c>
      <c r="G45" s="11">
        <v>54</v>
      </c>
    </row>
    <row r="46" spans="1:59" x14ac:dyDescent="0.3">
      <c r="D46" s="12" t="s">
        <v>21</v>
      </c>
      <c r="G46" s="18" t="e">
        <f ca="1">B42/G45/((G42-G43)/(G44-G43))</f>
        <v>#DIV/0!</v>
      </c>
      <c r="H46" s="14" t="s">
        <v>23</v>
      </c>
    </row>
    <row r="47" spans="1:59" x14ac:dyDescent="0.3">
      <c r="D47" s="12"/>
    </row>
  </sheetData>
  <conditionalFormatting sqref="G46">
    <cfRule type="colorScale" priority="3">
      <colorScale>
        <cfvo type="num" val="0"/>
        <cfvo type="num" val="1"/>
        <cfvo type="num" val="2"/>
        <color rgb="FFFF0000"/>
        <color rgb="FFFFEB84"/>
        <color rgb="FF00B050"/>
      </colorScale>
    </cfRule>
  </conditionalFormatting>
  <pageMargins left="0.78749999999999998" right="0.78749999999999998" top="1.0249999999999999" bottom="1.0249999999999999" header="0.78749999999999998" footer="0.78749999999999998"/>
  <pageSetup paperSize="9" orientation="portrait" r:id="rId1"/>
  <headerFooter>
    <oddHeader>&amp;C&amp;A</oddHeader>
    <oddFooter>&amp;CPage &amp;P</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4" id="{118847B5-9DF8-49D9-BBC3-D219686BDE9F}">
            <xm:f>INDEX($BK$7:$BK$18, data!B$2, 1)+IF(AND(MOD(data!B$1,4)=0,data!B$2=2), 1, 0) &gt;= ROW() -ROW(A$6)</xm:f>
            <x14:dxf>
              <font>
                <color rgb="FF3F3F76"/>
              </font>
              <fill>
                <patternFill patternType="solid">
                  <fgColor rgb="FF3F3F76"/>
                  <bgColor theme="9" tint="0.59996337778862885"/>
                </patternFill>
              </fill>
              <border>
                <left style="thin">
                  <color auto="1"/>
                </left>
                <right style="thin">
                  <color auto="1"/>
                </right>
                <top style="thin">
                  <color auto="1"/>
                </top>
                <bottom style="thin">
                  <color auto="1"/>
                </bottom>
              </border>
            </x14:dxf>
          </x14:cfRule>
          <xm:sqref>B7:D37 G7:I37 L7:N37 Q7:S37 V7:X37 AA7:AC37 AF7:AH37 AK7:AM37 AP7:AR37 AU7:AW37 AZ7:BB37 BE7:BG37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
  <dimension ref="A1:BG15"/>
  <sheetViews>
    <sheetView workbookViewId="0">
      <selection activeCell="H10" sqref="H10"/>
    </sheetView>
  </sheetViews>
  <sheetFormatPr defaultRowHeight="14.4" x14ac:dyDescent="0.3"/>
  <cols>
    <col min="1" max="1" width="19.44140625" customWidth="1"/>
  </cols>
  <sheetData>
    <row r="1" spans="1:59" x14ac:dyDescent="0.3">
      <c r="A1" t="s">
        <v>9</v>
      </c>
      <c r="B1">
        <f>'Add hours here'!B4</f>
        <v>2018</v>
      </c>
      <c r="C1">
        <f>'Add hours here'!B4</f>
        <v>2018</v>
      </c>
      <c r="D1">
        <f>'Add hours here'!B4</f>
        <v>2018</v>
      </c>
      <c r="G1">
        <f>'Add hours here'!G4</f>
        <v>2018</v>
      </c>
      <c r="H1">
        <f>'Add hours here'!G4</f>
        <v>2018</v>
      </c>
      <c r="I1">
        <f>'Add hours here'!G4</f>
        <v>2018</v>
      </c>
      <c r="L1">
        <f>'Add hours here'!L4</f>
        <v>2018</v>
      </c>
      <c r="M1">
        <f>'Add hours here'!L4</f>
        <v>2018</v>
      </c>
      <c r="N1">
        <f>'Add hours here'!L4</f>
        <v>2018</v>
      </c>
      <c r="Q1">
        <f>'Add hours here'!Q4</f>
        <v>2018</v>
      </c>
      <c r="R1">
        <f>'Add hours here'!Q4</f>
        <v>2018</v>
      </c>
      <c r="S1">
        <f>'Add hours here'!Q4</f>
        <v>2018</v>
      </c>
      <c r="V1">
        <f>'Add hours here'!V4</f>
        <v>2018</v>
      </c>
      <c r="W1">
        <f>'Add hours here'!V4</f>
        <v>2018</v>
      </c>
      <c r="X1">
        <f>'Add hours here'!V4</f>
        <v>2018</v>
      </c>
      <c r="AA1">
        <f>'Add hours here'!AA4</f>
        <v>2018</v>
      </c>
      <c r="AB1">
        <f>'Add hours here'!AA4</f>
        <v>2018</v>
      </c>
      <c r="AC1">
        <f>'Add hours here'!AA4</f>
        <v>2018</v>
      </c>
      <c r="AF1">
        <f>'Add hours here'!AF4</f>
        <v>2018</v>
      </c>
      <c r="AG1">
        <f>'Add hours here'!AF4</f>
        <v>2018</v>
      </c>
      <c r="AH1">
        <f>'Add hours here'!AF4</f>
        <v>2018</v>
      </c>
      <c r="AK1">
        <f>'Add hours here'!AK4</f>
        <v>2018</v>
      </c>
      <c r="AL1">
        <f>'Add hours here'!AK4</f>
        <v>2018</v>
      </c>
      <c r="AM1">
        <f>'Add hours here'!AK4</f>
        <v>2018</v>
      </c>
      <c r="AP1">
        <f>'Add hours here'!AP4</f>
        <v>2018</v>
      </c>
      <c r="AQ1">
        <f>'Add hours here'!AP4</f>
        <v>2018</v>
      </c>
      <c r="AR1">
        <f>'Add hours here'!AP4</f>
        <v>2018</v>
      </c>
      <c r="AU1">
        <f>'Add hours here'!AU4</f>
        <v>2018</v>
      </c>
      <c r="AV1">
        <f>'Add hours here'!AU4</f>
        <v>2018</v>
      </c>
      <c r="AW1">
        <f>'Add hours here'!AU4</f>
        <v>2018</v>
      </c>
      <c r="AZ1">
        <f>'Add hours here'!AZ4</f>
        <v>2018</v>
      </c>
      <c r="BA1">
        <f>'Add hours here'!AZ4</f>
        <v>2018</v>
      </c>
      <c r="BB1">
        <f>'Add hours here'!AZ4</f>
        <v>2018</v>
      </c>
      <c r="BE1">
        <f>'Add hours here'!BE4</f>
        <v>2018</v>
      </c>
      <c r="BF1">
        <f>'Add hours here'!BE4</f>
        <v>2018</v>
      </c>
      <c r="BG1">
        <f>'Add hours here'!BE4</f>
        <v>2018</v>
      </c>
    </row>
    <row r="2" spans="1:59" x14ac:dyDescent="0.3">
      <c r="A2" t="s">
        <v>6</v>
      </c>
      <c r="B2">
        <f>'Add hours here'!B5</f>
        <v>1</v>
      </c>
      <c r="C2">
        <f>'Add hours here'!B5</f>
        <v>1</v>
      </c>
      <c r="D2">
        <f>'Add hours here'!B5</f>
        <v>1</v>
      </c>
      <c r="G2">
        <f>'Add hours here'!G5</f>
        <v>2</v>
      </c>
      <c r="H2">
        <f>'Add hours here'!G5</f>
        <v>2</v>
      </c>
      <c r="I2">
        <f>'Add hours here'!G5</f>
        <v>2</v>
      </c>
      <c r="L2">
        <f>'Add hours here'!L5</f>
        <v>3</v>
      </c>
      <c r="M2">
        <f>'Add hours here'!L5</f>
        <v>3</v>
      </c>
      <c r="N2">
        <f>'Add hours here'!L5</f>
        <v>3</v>
      </c>
      <c r="Q2">
        <f>'Add hours here'!Q5</f>
        <v>4</v>
      </c>
      <c r="R2">
        <f>'Add hours here'!Q5</f>
        <v>4</v>
      </c>
      <c r="S2">
        <f>'Add hours here'!Q5</f>
        <v>4</v>
      </c>
      <c r="V2">
        <f>'Add hours here'!V5</f>
        <v>5</v>
      </c>
      <c r="W2">
        <f>'Add hours here'!V5</f>
        <v>5</v>
      </c>
      <c r="X2">
        <f>'Add hours here'!V5</f>
        <v>5</v>
      </c>
      <c r="AA2">
        <f>'Add hours here'!AA5</f>
        <v>6</v>
      </c>
      <c r="AB2">
        <f>'Add hours here'!AA5</f>
        <v>6</v>
      </c>
      <c r="AC2">
        <f>'Add hours here'!AA5</f>
        <v>6</v>
      </c>
      <c r="AF2">
        <f>'Add hours here'!AF5</f>
        <v>7</v>
      </c>
      <c r="AG2">
        <f>'Add hours here'!AF5</f>
        <v>7</v>
      </c>
      <c r="AH2">
        <f>'Add hours here'!AF5</f>
        <v>7</v>
      </c>
      <c r="AK2">
        <f>'Add hours here'!AK5</f>
        <v>8</v>
      </c>
      <c r="AL2">
        <f>'Add hours here'!AK5</f>
        <v>8</v>
      </c>
      <c r="AM2">
        <f>'Add hours here'!AK5</f>
        <v>8</v>
      </c>
      <c r="AP2">
        <f>'Add hours here'!AP5</f>
        <v>9</v>
      </c>
      <c r="AQ2">
        <f>'Add hours here'!AP5</f>
        <v>9</v>
      </c>
      <c r="AR2">
        <f>'Add hours here'!AP5</f>
        <v>9</v>
      </c>
      <c r="AU2">
        <f>'Add hours here'!AU5</f>
        <v>10</v>
      </c>
      <c r="AV2">
        <f>'Add hours here'!AU5</f>
        <v>10</v>
      </c>
      <c r="AW2">
        <f>'Add hours here'!AU5</f>
        <v>10</v>
      </c>
      <c r="AZ2">
        <f>'Add hours here'!AZ5</f>
        <v>11</v>
      </c>
      <c r="BA2">
        <f>'Add hours here'!AZ5</f>
        <v>11</v>
      </c>
      <c r="BB2">
        <f>'Add hours here'!AZ5</f>
        <v>11</v>
      </c>
      <c r="BE2">
        <f>'Add hours here'!BE5</f>
        <v>12</v>
      </c>
      <c r="BF2">
        <f>'Add hours here'!BE5</f>
        <v>12</v>
      </c>
      <c r="BG2">
        <f>'Add hours here'!BE5</f>
        <v>12</v>
      </c>
    </row>
    <row r="4" spans="1:59" x14ac:dyDescent="0.3">
      <c r="B4" s="21" t="s">
        <v>10</v>
      </c>
      <c r="C4" s="21">
        <v>31</v>
      </c>
    </row>
    <row r="5" spans="1:59" x14ac:dyDescent="0.3">
      <c r="B5" s="21" t="s">
        <v>11</v>
      </c>
      <c r="C5" s="21">
        <v>28</v>
      </c>
    </row>
    <row r="6" spans="1:59" x14ac:dyDescent="0.3">
      <c r="B6" s="22" t="s">
        <v>12</v>
      </c>
      <c r="C6" s="21">
        <v>31</v>
      </c>
    </row>
    <row r="7" spans="1:59" x14ac:dyDescent="0.3">
      <c r="B7" s="23" t="s">
        <v>13</v>
      </c>
      <c r="C7" s="21">
        <v>30</v>
      </c>
    </row>
    <row r="8" spans="1:59" x14ac:dyDescent="0.3">
      <c r="B8" s="20" t="s">
        <v>14</v>
      </c>
      <c r="C8" s="21">
        <v>31</v>
      </c>
    </row>
    <row r="9" spans="1:59" x14ac:dyDescent="0.3">
      <c r="B9" s="21" t="s">
        <v>15</v>
      </c>
      <c r="C9" s="21">
        <v>30</v>
      </c>
    </row>
    <row r="10" spans="1:59" x14ac:dyDescent="0.3">
      <c r="B10" s="21" t="s">
        <v>16</v>
      </c>
      <c r="C10" s="21">
        <v>31</v>
      </c>
    </row>
    <row r="11" spans="1:59" x14ac:dyDescent="0.3">
      <c r="B11" s="21" t="s">
        <v>17</v>
      </c>
      <c r="C11" s="21">
        <v>31</v>
      </c>
    </row>
    <row r="12" spans="1:59" x14ac:dyDescent="0.3">
      <c r="B12" s="21" t="s">
        <v>0</v>
      </c>
      <c r="C12" s="21">
        <v>30</v>
      </c>
    </row>
    <row r="13" spans="1:59" x14ac:dyDescent="0.3">
      <c r="B13" s="21" t="s">
        <v>1</v>
      </c>
      <c r="C13" s="21">
        <v>31</v>
      </c>
    </row>
    <row r="14" spans="1:59" x14ac:dyDescent="0.3">
      <c r="B14" s="21" t="s">
        <v>2</v>
      </c>
      <c r="C14" s="21">
        <v>30</v>
      </c>
    </row>
    <row r="15" spans="1:59" x14ac:dyDescent="0.3">
      <c r="B15" s="21" t="s">
        <v>3</v>
      </c>
      <c r="C15" s="21">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137</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Add hours here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Aleksi</dc:creator>
  <cp:lastModifiedBy>Siddiqi Anya</cp:lastModifiedBy>
  <cp:revision>10</cp:revision>
  <dcterms:created xsi:type="dcterms:W3CDTF">2015-11-16T16:25:22Z</dcterms:created>
  <dcterms:modified xsi:type="dcterms:W3CDTF">2018-01-17T13:05:29Z</dcterms:modified>
  <dc:language>fi-FI</dc:language>
</cp:coreProperties>
</file>