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im\Documents\A Startup\Cases\"/>
    </mc:Choice>
  </mc:AlternateContent>
  <xr:revisionPtr revIDLastSave="0" documentId="13_ncr:1_{015D2A45-F5A9-4284-BAD2-D21ECB2201B2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Cover" sheetId="1" r:id="rId1"/>
    <sheet name="BS" sheetId="6" r:id="rId2"/>
    <sheet name="PL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6" l="1"/>
  <c r="D38" i="6"/>
  <c r="D37" i="6"/>
  <c r="C39" i="6"/>
  <c r="C38" i="6"/>
  <c r="C37" i="6"/>
  <c r="B39" i="6"/>
  <c r="B38" i="6"/>
  <c r="B37" i="6"/>
  <c r="D35" i="6"/>
  <c r="D34" i="6"/>
  <c r="D33" i="6"/>
  <c r="C35" i="6"/>
  <c r="C34" i="6"/>
  <c r="C33" i="6"/>
  <c r="B35" i="6"/>
  <c r="B34" i="6"/>
  <c r="B33" i="6"/>
  <c r="C32" i="6"/>
  <c r="D32" i="6" s="1"/>
</calcChain>
</file>

<file path=xl/sharedStrings.xml><?xml version="1.0" encoding="utf-8"?>
<sst xmlns="http://schemas.openxmlformats.org/spreadsheetml/2006/main" count="81" uniqueCount="55">
  <si>
    <t>MOBIDIAG OY</t>
  </si>
  <si>
    <t>Active</t>
  </si>
  <si>
    <t>ESPOO, Finland</t>
  </si>
  <si>
    <t>This company is the Global Ultimate Owner of the corporate group</t>
  </si>
  <si>
    <t>BvD ID n°FI16510072</t>
  </si>
  <si>
    <t>Consolidated, Local registry filing</t>
  </si>
  <si>
    <t>Exported on 07/03/2021
Data Update 207,002 (05/03/2021)
Ⓒ Bureau van Dijk 2021</t>
  </si>
  <si>
    <t>Balance sheet</t>
  </si>
  <si>
    <t>Assets</t>
  </si>
  <si>
    <t>Fixed assets</t>
  </si>
  <si>
    <t xml:space="preserve"> ∟ Intangible fixed assets</t>
  </si>
  <si>
    <t xml:space="preserve"> ∟ Tangible fixed assets</t>
  </si>
  <si>
    <t xml:space="preserve"> ∟ Other fixed assets</t>
  </si>
  <si>
    <t>Current assets</t>
  </si>
  <si>
    <t xml:space="preserve"> ∟ Stock</t>
  </si>
  <si>
    <t xml:space="preserve"> ∟ Debtors</t>
  </si>
  <si>
    <t xml:space="preserve"> ∟ Other current assets</t>
  </si>
  <si>
    <t xml:space="preserve"> ∟ Cash &amp; cash equivalent</t>
  </si>
  <si>
    <t>Total assets</t>
  </si>
  <si>
    <t>Liabilities &amp; equity</t>
  </si>
  <si>
    <t>Shareholders funds</t>
  </si>
  <si>
    <t xml:space="preserve"> ∟ Capital</t>
  </si>
  <si>
    <t xml:space="preserve"> ∟ Other shareholders funds</t>
  </si>
  <si>
    <t>Non-current liabilities</t>
  </si>
  <si>
    <t xml:space="preserve"> ∟ Long term debt</t>
  </si>
  <si>
    <t xml:space="preserve"> ∟ Other non-current liabilities</t>
  </si>
  <si>
    <t xml:space="preserve"> ∟ Provisions</t>
  </si>
  <si>
    <t>Current liabilities</t>
  </si>
  <si>
    <t xml:space="preserve"> ∟ Loans</t>
  </si>
  <si>
    <t xml:space="preserve"> ∟ Creditors</t>
  </si>
  <si>
    <t xml:space="preserve"> ∟ Other current liabilities</t>
  </si>
  <si>
    <t>Total shareh. funds &amp; liab.</t>
  </si>
  <si>
    <t>Memo lines</t>
  </si>
  <si>
    <t xml:space="preserve"> ∟ Number of employees</t>
  </si>
  <si>
    <t>Profit &amp; loss account</t>
  </si>
  <si>
    <t xml:space="preserve"> ∟ Financial revenue</t>
  </si>
  <si>
    <t xml:space="preserve"> ∟ Financial expenses</t>
  </si>
  <si>
    <t xml:space="preserve"> ∟ Taxation</t>
  </si>
  <si>
    <t xml:space="preserve"> ∟ Material costs</t>
  </si>
  <si>
    <t xml:space="preserve"> ∟ Costs of employees</t>
  </si>
  <si>
    <t xml:space="preserve"> ∟ Depreciation &amp; Amortization</t>
  </si>
  <si>
    <t xml:space="preserve"> ∟ Other operating items</t>
  </si>
  <si>
    <t>Net sales</t>
  </si>
  <si>
    <t>EBIT</t>
  </si>
  <si>
    <t>Financial items</t>
  </si>
  <si>
    <t>P/L Before tax</t>
  </si>
  <si>
    <t>Net result</t>
  </si>
  <si>
    <t>Thousands of euros</t>
  </si>
  <si>
    <t>DSI (Days sales inventory)</t>
  </si>
  <si>
    <t>DSO (Days sales outstanding)</t>
  </si>
  <si>
    <t>DPO (Days payable outstanding)</t>
  </si>
  <si>
    <t/>
  </si>
  <si>
    <t>Equity ratio</t>
  </si>
  <si>
    <t>Net gearing</t>
  </si>
  <si>
    <t>Net debt /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</si>
</sst>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"/>
    <numFmt numFmtId="165" formatCode="0.0"/>
  </numFmts>
  <fonts count="9" x14ac:knownFonts="1">
    <font>
      <sz val="11"/>
      <color rgb="FF000000"/>
      <name val="Calibri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2"/>
      <color rgb="FF001489"/>
      <name val="Arial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555555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indexed="64"/>
      </left>
      <right style="thin">
        <color rgb="FFA0A0A0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/>
      <diagonal/>
    </border>
    <border>
      <left/>
      <right style="thin">
        <color rgb="FFA0A0A0"/>
      </right>
      <top/>
      <bottom/>
      <diagonal/>
    </border>
    <border>
      <left style="thin">
        <color rgb="FFA0A0A0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 vertical="top"/>
    </xf>
    <xf numFmtId="3" fontId="2" fillId="3" borderId="2" xfId="0" applyNumberFormat="1" applyFont="1" applyFill="1" applyBorder="1" applyAlignment="1">
      <alignment horizontal="right" vertical="top"/>
    </xf>
    <xf numFmtId="164" fontId="0" fillId="2" borderId="0" xfId="0" applyNumberFormat="1" applyFill="1"/>
    <xf numFmtId="0" fontId="4" fillId="3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right" vertical="top"/>
    </xf>
    <xf numFmtId="164" fontId="2" fillId="3" borderId="6" xfId="0" applyNumberFormat="1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6" fillId="0" borderId="0" xfId="0" applyFont="1"/>
    <xf numFmtId="0" fontId="4" fillId="3" borderId="8" xfId="0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right" vertical="top"/>
    </xf>
    <xf numFmtId="0" fontId="2" fillId="3" borderId="7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right" vertical="top"/>
    </xf>
    <xf numFmtId="164" fontId="1" fillId="3" borderId="6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2" borderId="1" xfId="0" applyFill="1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/>
    <xf numFmtId="0" fontId="6" fillId="4" borderId="0" xfId="0" applyFont="1" applyFill="1"/>
    <xf numFmtId="0" fontId="8" fillId="3" borderId="0" xfId="0" applyFont="1" applyFill="1"/>
    <xf numFmtId="1" fontId="0" fillId="3" borderId="0" xfId="0" applyNumberFormat="1" applyFill="1"/>
    <xf numFmtId="0" fontId="8" fillId="3" borderId="0" xfId="0" quotePrefix="1" applyFont="1" applyFill="1"/>
    <xf numFmtId="9" fontId="0" fillId="3" borderId="0" xfId="1" applyFont="1" applyFill="1"/>
    <xf numFmtId="165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705873" cy="518160"/>
    <xdr:pic>
      <xdr:nvPicPr>
        <xdr:cNvPr id="2" name="Image 1" descr="25d5989b-f635-4c86-8ded-6e5cc8a778f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5873" cy="5181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workbookViewId="0">
      <selection sqref="A1:D1"/>
    </sheetView>
  </sheetViews>
  <sheetFormatPr defaultRowHeight="14.4" x14ac:dyDescent="0.3"/>
  <cols>
    <col min="1" max="1" width="45.88671875" style="1" customWidth="1"/>
    <col min="2" max="2" width="0.5546875" style="1" customWidth="1"/>
    <col min="3" max="3" width="0.33203125" style="1" customWidth="1"/>
    <col min="4" max="4" width="55.109375" style="1" customWidth="1"/>
  </cols>
  <sheetData>
    <row r="1" spans="1:4" ht="18" customHeight="1" x14ac:dyDescent="0.3">
      <c r="A1" s="34" t="s">
        <v>0</v>
      </c>
      <c r="B1" s="30"/>
      <c r="C1" s="30"/>
      <c r="D1" s="30"/>
    </row>
    <row r="2" spans="1:4" ht="14.4" customHeight="1" x14ac:dyDescent="0.3">
      <c r="A2" s="33" t="s">
        <v>1</v>
      </c>
      <c r="B2" s="30"/>
      <c r="C2" s="30"/>
      <c r="D2" s="30"/>
    </row>
    <row r="3" spans="1:4" ht="14.4" customHeight="1" x14ac:dyDescent="0.3">
      <c r="A3" s="33" t="s">
        <v>2</v>
      </c>
      <c r="B3" s="30"/>
      <c r="C3" s="30"/>
      <c r="D3" s="30"/>
    </row>
    <row r="4" spans="1:4" ht="14.4" customHeight="1" x14ac:dyDescent="0.3">
      <c r="A4" s="33" t="s">
        <v>3</v>
      </c>
      <c r="B4" s="30"/>
      <c r="C4" s="30"/>
      <c r="D4" s="30"/>
    </row>
    <row r="5" spans="1:4" ht="14.4" customHeight="1" x14ac:dyDescent="0.3">
      <c r="A5" s="33" t="s">
        <v>4</v>
      </c>
      <c r="B5" s="30"/>
      <c r="C5" s="30"/>
      <c r="D5" s="30"/>
    </row>
    <row r="6" spans="1:4" ht="14.4" customHeight="1" x14ac:dyDescent="0.3">
      <c r="A6" s="33" t="s">
        <v>5</v>
      </c>
      <c r="B6" s="30"/>
      <c r="C6" s="30"/>
      <c r="D6" s="30"/>
    </row>
    <row r="7" spans="1:4" ht="14.4" customHeight="1" x14ac:dyDescent="0.3">
      <c r="A7" s="30"/>
      <c r="B7" s="30"/>
      <c r="C7" s="30"/>
      <c r="D7" s="30"/>
    </row>
    <row r="8" spans="1:4" ht="14.4" customHeight="1" x14ac:dyDescent="0.3">
      <c r="A8" s="30"/>
      <c r="B8" s="30"/>
      <c r="C8" s="30"/>
      <c r="D8" s="30"/>
    </row>
    <row r="9" spans="1:4" ht="14.4" customHeight="1" x14ac:dyDescent="0.3">
      <c r="A9" s="30"/>
      <c r="B9" s="30"/>
      <c r="C9" s="30"/>
      <c r="D9" s="30"/>
    </row>
    <row r="10" spans="1:4" ht="14.4" customHeight="1" x14ac:dyDescent="0.3">
      <c r="A10" s="30"/>
      <c r="B10" s="30"/>
      <c r="C10" s="30"/>
      <c r="D10" s="30"/>
    </row>
    <row r="11" spans="1:4" ht="14.4" customHeight="1" x14ac:dyDescent="0.3">
      <c r="A11" s="30"/>
      <c r="B11" s="30"/>
      <c r="C11" s="30"/>
      <c r="D11" s="30"/>
    </row>
    <row r="12" spans="1:4" ht="14.4" customHeight="1" x14ac:dyDescent="0.3">
      <c r="A12" s="31"/>
      <c r="B12" s="31"/>
      <c r="C12" s="31"/>
      <c r="D12" s="31"/>
    </row>
    <row r="13" spans="1:4" ht="14.4" customHeight="1" x14ac:dyDescent="0.3">
      <c r="A13" s="32" t="s">
        <v>6</v>
      </c>
      <c r="B13" s="30"/>
      <c r="C13" s="30"/>
      <c r="D13" s="30"/>
    </row>
    <row r="14" spans="1:4" ht="40.799999999999997" customHeight="1" x14ac:dyDescent="0.3">
      <c r="A14" s="30"/>
    </row>
    <row r="15" spans="1:4" ht="13.2" customHeight="1" x14ac:dyDescent="0.3">
      <c r="A15" s="30"/>
      <c r="B15" s="30"/>
      <c r="C15" s="30"/>
    </row>
    <row r="16" spans="1:4" ht="1.2" customHeight="1" x14ac:dyDescent="0.3">
      <c r="B16" s="30"/>
      <c r="C16" s="30"/>
    </row>
  </sheetData>
  <mergeCells count="15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A15"/>
    <mergeCell ref="B13:D13"/>
    <mergeCell ref="B15:C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4AEF-3DA6-4E31-8311-0A1F6CAC4D2D}">
  <dimension ref="A1:D39"/>
  <sheetViews>
    <sheetView tabSelected="1" topLeftCell="A13" workbookViewId="0">
      <selection activeCell="E34" sqref="E34"/>
    </sheetView>
  </sheetViews>
  <sheetFormatPr defaultRowHeight="14.4" x14ac:dyDescent="0.3"/>
  <cols>
    <col min="1" max="1" width="27.5546875" style="1" customWidth="1"/>
    <col min="2" max="4" width="13.44140625" style="1" customWidth="1"/>
  </cols>
  <sheetData>
    <row r="1" spans="1:4" x14ac:dyDescent="0.3">
      <c r="A1" s="35" t="s">
        <v>0</v>
      </c>
      <c r="B1" s="30"/>
      <c r="C1" s="30"/>
      <c r="D1" s="30"/>
    </row>
    <row r="2" spans="1:4" x14ac:dyDescent="0.3">
      <c r="A2" s="33" t="s">
        <v>7</v>
      </c>
      <c r="B2" s="30"/>
      <c r="C2" s="30"/>
      <c r="D2" s="30"/>
    </row>
    <row r="3" spans="1:4" x14ac:dyDescent="0.3">
      <c r="A3" s="30"/>
      <c r="B3" s="30"/>
      <c r="C3" s="30"/>
      <c r="D3" s="30"/>
    </row>
    <row r="4" spans="1:4" ht="15" thickBot="1" x14ac:dyDescent="0.35">
      <c r="A4" s="3" t="s">
        <v>8</v>
      </c>
      <c r="B4" s="1">
        <v>2017</v>
      </c>
      <c r="C4" s="1">
        <v>2018</v>
      </c>
      <c r="D4" s="1">
        <v>2019</v>
      </c>
    </row>
    <row r="5" spans="1:4" ht="15" thickBot="1" x14ac:dyDescent="0.35">
      <c r="A5" s="20" t="s">
        <v>9</v>
      </c>
      <c r="B5" s="21">
        <v>22471.377</v>
      </c>
      <c r="C5" s="21">
        <v>31185.006000000001</v>
      </c>
      <c r="D5" s="22">
        <v>37966.758000000002</v>
      </c>
    </row>
    <row r="6" spans="1:4" x14ac:dyDescent="0.3">
      <c r="A6" s="8" t="s">
        <v>10</v>
      </c>
      <c r="B6" s="9">
        <v>21014.134999999998</v>
      </c>
      <c r="C6" s="9">
        <v>29709.191999999999</v>
      </c>
      <c r="D6" s="9">
        <v>35474.451999999997</v>
      </c>
    </row>
    <row r="7" spans="1:4" x14ac:dyDescent="0.3">
      <c r="A7" s="4" t="s">
        <v>11</v>
      </c>
      <c r="B7" s="5">
        <v>1413.9280000000001</v>
      </c>
      <c r="C7" s="5">
        <v>1465.8140000000001</v>
      </c>
      <c r="D7" s="5">
        <v>1743.3340000000001</v>
      </c>
    </row>
    <row r="8" spans="1:4" ht="15" thickBot="1" x14ac:dyDescent="0.35">
      <c r="A8" s="13" t="s">
        <v>12</v>
      </c>
      <c r="B8" s="14">
        <v>43.314</v>
      </c>
      <c r="C8" s="14">
        <v>10</v>
      </c>
      <c r="D8" s="14">
        <v>748.97199999999998</v>
      </c>
    </row>
    <row r="9" spans="1:4" ht="15" thickBot="1" x14ac:dyDescent="0.35">
      <c r="A9" s="20" t="s">
        <v>13</v>
      </c>
      <c r="B9" s="21">
        <v>5205.7939999999999</v>
      </c>
      <c r="C9" s="21">
        <v>13907.231</v>
      </c>
      <c r="D9" s="22">
        <v>10847.486999999999</v>
      </c>
    </row>
    <row r="10" spans="1:4" x14ac:dyDescent="0.3">
      <c r="A10" s="8" t="s">
        <v>14</v>
      </c>
      <c r="B10" s="9">
        <v>808.49</v>
      </c>
      <c r="C10" s="9">
        <v>872.81799999999998</v>
      </c>
      <c r="D10" s="9">
        <v>1463.951</v>
      </c>
    </row>
    <row r="11" spans="1:4" x14ac:dyDescent="0.3">
      <c r="A11" s="4" t="s">
        <v>15</v>
      </c>
      <c r="B11" s="5">
        <v>230.48099999999999</v>
      </c>
      <c r="C11" s="5">
        <v>991.88099999999997</v>
      </c>
      <c r="D11" s="5">
        <v>2255.4270000000001</v>
      </c>
    </row>
    <row r="12" spans="1:4" x14ac:dyDescent="0.3">
      <c r="A12" s="4" t="s">
        <v>16</v>
      </c>
      <c r="B12" s="5">
        <v>2826.1770000000006</v>
      </c>
      <c r="C12" s="5">
        <v>11651.14</v>
      </c>
      <c r="D12" s="5">
        <v>3389.1050000000005</v>
      </c>
    </row>
    <row r="13" spans="1:4" ht="15" thickBot="1" x14ac:dyDescent="0.35">
      <c r="A13" s="13" t="s">
        <v>17</v>
      </c>
      <c r="B13" s="14">
        <v>1340.646</v>
      </c>
      <c r="C13" s="14">
        <v>391.392</v>
      </c>
      <c r="D13" s="14">
        <v>3739.0039999999999</v>
      </c>
    </row>
    <row r="14" spans="1:4" ht="15" thickBot="1" x14ac:dyDescent="0.35">
      <c r="A14" s="23" t="s">
        <v>18</v>
      </c>
      <c r="B14" s="24">
        <v>27677.175999999999</v>
      </c>
      <c r="C14" s="24">
        <v>45092.237000000001</v>
      </c>
      <c r="D14" s="25">
        <v>48814.245000000003</v>
      </c>
    </row>
    <row r="15" spans="1:4" x14ac:dyDescent="0.3">
      <c r="B15" s="7"/>
      <c r="C15" s="7"/>
      <c r="D15" s="7"/>
    </row>
    <row r="16" spans="1:4" ht="15" thickBot="1" x14ac:dyDescent="0.35">
      <c r="A16" s="3" t="s">
        <v>19</v>
      </c>
    </row>
    <row r="17" spans="1:4" ht="15" thickBot="1" x14ac:dyDescent="0.35">
      <c r="A17" s="20" t="s">
        <v>20</v>
      </c>
      <c r="B17" s="21">
        <v>5289.8059999999996</v>
      </c>
      <c r="C17" s="21">
        <v>10535.644</v>
      </c>
      <c r="D17" s="22">
        <v>8428.9920000000002</v>
      </c>
    </row>
    <row r="18" spans="1:4" x14ac:dyDescent="0.3">
      <c r="A18" s="8" t="s">
        <v>21</v>
      </c>
      <c r="B18" s="9">
        <v>10424.009</v>
      </c>
      <c r="C18" s="9">
        <v>10424.01</v>
      </c>
      <c r="D18" s="9">
        <v>10424.01</v>
      </c>
    </row>
    <row r="19" spans="1:4" ht="15" thickBot="1" x14ac:dyDescent="0.35">
      <c r="A19" s="13" t="s">
        <v>22</v>
      </c>
      <c r="B19" s="14">
        <v>-5134.2030000000004</v>
      </c>
      <c r="C19" s="14">
        <v>111.634</v>
      </c>
      <c r="D19" s="14">
        <v>-1995.018</v>
      </c>
    </row>
    <row r="20" spans="1:4" ht="15" thickBot="1" x14ac:dyDescent="0.35">
      <c r="A20" s="20" t="s">
        <v>23</v>
      </c>
      <c r="B20" s="21">
        <v>19745.75</v>
      </c>
      <c r="C20" s="21">
        <v>24880.583999999999</v>
      </c>
      <c r="D20" s="22">
        <v>35880.036</v>
      </c>
    </row>
    <row r="21" spans="1:4" x14ac:dyDescent="0.3">
      <c r="A21" s="8" t="s">
        <v>24</v>
      </c>
      <c r="B21" s="9">
        <v>18615.156999999999</v>
      </c>
      <c r="C21" s="9">
        <v>23773.116000000002</v>
      </c>
      <c r="D21" s="9">
        <v>34772.571000000004</v>
      </c>
    </row>
    <row r="22" spans="1:4" ht="15" thickBot="1" x14ac:dyDescent="0.35">
      <c r="A22" s="4" t="s">
        <v>25</v>
      </c>
      <c r="B22" s="5">
        <v>1130.5930000000001</v>
      </c>
      <c r="C22" s="5">
        <v>1107.4680000000001</v>
      </c>
      <c r="D22" s="5">
        <v>1107.4649999999999</v>
      </c>
    </row>
    <row r="23" spans="1:4" ht="15" hidden="1" thickBot="1" x14ac:dyDescent="0.35">
      <c r="A23" s="13" t="s">
        <v>26</v>
      </c>
      <c r="B23" s="19" t="e">
        <v>#VALUE!</v>
      </c>
      <c r="C23" s="19" t="e">
        <v>#VALUE!</v>
      </c>
      <c r="D23" s="19" t="e">
        <v>#VALUE!</v>
      </c>
    </row>
    <row r="24" spans="1:4" ht="15" thickBot="1" x14ac:dyDescent="0.35">
      <c r="A24" s="20" t="s">
        <v>27</v>
      </c>
      <c r="B24" s="21">
        <v>2641.636</v>
      </c>
      <c r="C24" s="21">
        <v>9676.009</v>
      </c>
      <c r="D24" s="22">
        <v>4505.2139999999999</v>
      </c>
    </row>
    <row r="25" spans="1:4" x14ac:dyDescent="0.3">
      <c r="A25" s="8" t="s">
        <v>28</v>
      </c>
      <c r="B25" s="9">
        <v>200</v>
      </c>
      <c r="C25" s="9">
        <v>200</v>
      </c>
      <c r="D25" s="9">
        <v>254.6</v>
      </c>
    </row>
    <row r="26" spans="1:4" x14ac:dyDescent="0.3">
      <c r="A26" s="4" t="s">
        <v>29</v>
      </c>
      <c r="B26" s="5">
        <v>1173.48</v>
      </c>
      <c r="C26" s="5">
        <v>2010.08</v>
      </c>
      <c r="D26" s="5">
        <v>1549.1690000000001</v>
      </c>
    </row>
    <row r="27" spans="1:4" ht="15" thickBot="1" x14ac:dyDescent="0.35">
      <c r="A27" s="13" t="s">
        <v>30</v>
      </c>
      <c r="B27" s="14">
        <v>1268.1559999999999</v>
      </c>
      <c r="C27" s="14">
        <v>7465.9290000000001</v>
      </c>
      <c r="D27" s="14">
        <v>2701.4450000000002</v>
      </c>
    </row>
    <row r="28" spans="1:4" ht="15" thickBot="1" x14ac:dyDescent="0.35">
      <c r="A28" s="23" t="s">
        <v>31</v>
      </c>
      <c r="B28" s="24">
        <v>27677.175999999999</v>
      </c>
      <c r="C28" s="24">
        <v>45092.237000000001</v>
      </c>
      <c r="D28" s="25">
        <v>48814.245000000003</v>
      </c>
    </row>
    <row r="30" spans="1:4" x14ac:dyDescent="0.3">
      <c r="A30" s="3" t="s">
        <v>32</v>
      </c>
    </row>
    <row r="31" spans="1:4" x14ac:dyDescent="0.3">
      <c r="A31" s="4" t="s">
        <v>33</v>
      </c>
      <c r="B31" s="6">
        <v>67</v>
      </c>
      <c r="C31" s="6">
        <v>83</v>
      </c>
      <c r="D31" s="6">
        <v>113</v>
      </c>
    </row>
    <row r="32" spans="1:4" x14ac:dyDescent="0.3">
      <c r="A32" s="37"/>
      <c r="B32" s="37">
        <v>2017</v>
      </c>
      <c r="C32" s="37">
        <f t="shared" ref="C32" si="0">+B32+1</f>
        <v>2018</v>
      </c>
      <c r="D32" s="37">
        <f t="shared" ref="D32" si="1">+C32+1</f>
        <v>2019</v>
      </c>
    </row>
    <row r="33" spans="1:4" x14ac:dyDescent="0.3">
      <c r="A33" s="38" t="s">
        <v>48</v>
      </c>
      <c r="B33" s="39">
        <f>+B10/PL!B6*365</f>
        <v>364.13615117323621</v>
      </c>
      <c r="C33" s="39">
        <f>+C10/PL!C6*365</f>
        <v>151.49998882457868</v>
      </c>
      <c r="D33" s="39">
        <f>+D10/PL!D6*365</f>
        <v>200.07567866102522</v>
      </c>
    </row>
    <row r="34" spans="1:4" x14ac:dyDescent="0.3">
      <c r="A34" s="38" t="s">
        <v>49</v>
      </c>
      <c r="B34" s="39">
        <f>+B11/PL!B5*365</f>
        <v>69.538133505706838</v>
      </c>
      <c r="C34" s="39">
        <f>+C11/PL!C5*365</f>
        <v>114.22045002098035</v>
      </c>
      <c r="D34" s="39">
        <f>+D11/PL!D5*365</f>
        <v>154.81818853711323</v>
      </c>
    </row>
    <row r="35" spans="1:4" x14ac:dyDescent="0.3">
      <c r="A35" s="38" t="s">
        <v>50</v>
      </c>
      <c r="B35" s="39">
        <f>+B26/PL!B6*365</f>
        <v>528.52415079811647</v>
      </c>
      <c r="C35" s="39">
        <f>+C26/PL!C6*365</f>
        <v>348.90102809120475</v>
      </c>
      <c r="D35" s="39">
        <f>+D26/PL!D6*365</f>
        <v>211.72227693114169</v>
      </c>
    </row>
    <row r="36" spans="1:4" x14ac:dyDescent="0.3">
      <c r="A36" s="40" t="s">
        <v>51</v>
      </c>
      <c r="B36" s="2"/>
      <c r="C36" s="2"/>
      <c r="D36" s="2"/>
    </row>
    <row r="37" spans="1:4" x14ac:dyDescent="0.3">
      <c r="A37" s="38" t="s">
        <v>52</v>
      </c>
      <c r="B37" s="41">
        <f>+B17/B28</f>
        <v>0.19112520728270832</v>
      </c>
      <c r="C37" s="41">
        <f>+C17/C28</f>
        <v>0.23364651436565456</v>
      </c>
      <c r="D37" s="41">
        <f>+D17/D28</f>
        <v>0.17267484112475773</v>
      </c>
    </row>
    <row r="38" spans="1:4" x14ac:dyDescent="0.3">
      <c r="A38" s="38" t="s">
        <v>53</v>
      </c>
      <c r="B38" s="41">
        <f>+(B21+B25-B13)/B17</f>
        <v>3.3034313545714151</v>
      </c>
      <c r="C38" s="41">
        <f>+(C21+C25-C13)/C17</f>
        <v>2.2382802607984855</v>
      </c>
      <c r="D38" s="41">
        <f>+(D21+D25-D13)/D17</f>
        <v>3.7119701857588665</v>
      </c>
    </row>
    <row r="39" spans="1:4" x14ac:dyDescent="0.3">
      <c r="A39" s="38" t="s">
        <v>54</v>
      </c>
      <c r="B39" s="42">
        <f>+(B25+B21-B13)/(PL!B10+PL!B8)</f>
        <v>-7.2371109555738702</v>
      </c>
      <c r="C39" s="42">
        <f>+(C25+C21-C13)/(PL!C10+PL!C8)</f>
        <v>-5.1306822829910521</v>
      </c>
      <c r="D39" s="42">
        <f>+(D25+D21-D13)/(PL!D10+PL!D8)</f>
        <v>-5.0973683721775886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40E4-D7F2-49F2-87B2-8F2468BAFA34}">
  <dimension ref="A1:D42"/>
  <sheetViews>
    <sheetView workbookViewId="0">
      <selection activeCell="B8" sqref="B8"/>
    </sheetView>
  </sheetViews>
  <sheetFormatPr defaultRowHeight="14.4" x14ac:dyDescent="0.3"/>
  <cols>
    <col min="1" max="1" width="27.5546875" style="1" customWidth="1"/>
    <col min="2" max="4" width="13.44140625" style="1" customWidth="1"/>
  </cols>
  <sheetData>
    <row r="1" spans="1:4" x14ac:dyDescent="0.3">
      <c r="A1" s="35" t="s">
        <v>0</v>
      </c>
      <c r="B1" s="30"/>
      <c r="C1" s="30"/>
      <c r="D1" s="30"/>
    </row>
    <row r="2" spans="1:4" x14ac:dyDescent="0.3">
      <c r="A2" s="33" t="s">
        <v>34</v>
      </c>
      <c r="B2" s="30"/>
      <c r="C2" s="30"/>
      <c r="D2" s="30"/>
    </row>
    <row r="3" spans="1:4" x14ac:dyDescent="0.3">
      <c r="A3" s="36" t="s">
        <v>47</v>
      </c>
      <c r="B3" s="36"/>
      <c r="C3" s="36"/>
      <c r="D3" s="36"/>
    </row>
    <row r="4" spans="1:4" s="16" customFormat="1" ht="15" thickBot="1" x14ac:dyDescent="0.35">
      <c r="A4" s="15"/>
      <c r="B4" s="15">
        <v>2017</v>
      </c>
      <c r="C4" s="15">
        <v>2018</v>
      </c>
      <c r="D4" s="15">
        <v>2019</v>
      </c>
    </row>
    <row r="5" spans="1:4" ht="15" thickBot="1" x14ac:dyDescent="0.35">
      <c r="A5" s="10" t="s">
        <v>42</v>
      </c>
      <c r="B5" s="11">
        <v>1209.7760000000001</v>
      </c>
      <c r="C5" s="11">
        <v>3169.63</v>
      </c>
      <c r="D5" s="12">
        <v>5317.4040000000005</v>
      </c>
    </row>
    <row r="6" spans="1:4" x14ac:dyDescent="0.3">
      <c r="A6" s="8" t="s">
        <v>38</v>
      </c>
      <c r="B6" s="9">
        <v>810.40800000000002</v>
      </c>
      <c r="C6" s="9">
        <v>2102.8290000000002</v>
      </c>
      <c r="D6" s="9">
        <v>2670.7</v>
      </c>
    </row>
    <row r="7" spans="1:4" x14ac:dyDescent="0.3">
      <c r="A7" s="4" t="s">
        <v>39</v>
      </c>
      <c r="B7" s="5">
        <v>1247.5219999999999</v>
      </c>
      <c r="C7" s="5">
        <v>2455.4670000000001</v>
      </c>
      <c r="D7" s="5">
        <v>3516.71</v>
      </c>
    </row>
    <row r="8" spans="1:4" x14ac:dyDescent="0.3">
      <c r="A8" s="4" t="s">
        <v>40</v>
      </c>
      <c r="B8" s="5">
        <v>940.38</v>
      </c>
      <c r="C8" s="5">
        <v>3727.444</v>
      </c>
      <c r="D8" s="5">
        <v>4602.5559999999996</v>
      </c>
    </row>
    <row r="9" spans="1:4" ht="15" thickBot="1" x14ac:dyDescent="0.35">
      <c r="A9" s="13" t="s">
        <v>41</v>
      </c>
      <c r="B9" s="14">
        <v>1566.4169999999999</v>
      </c>
      <c r="C9" s="14">
        <v>3207.549</v>
      </c>
      <c r="D9" s="14">
        <v>5268.0959999999995</v>
      </c>
    </row>
    <row r="10" spans="1:4" ht="15" thickBot="1" x14ac:dyDescent="0.35">
      <c r="A10" s="10" t="s">
        <v>43</v>
      </c>
      <c r="B10" s="11">
        <v>-3354.95</v>
      </c>
      <c r="C10" s="11">
        <v>-8323.66</v>
      </c>
      <c r="D10" s="12">
        <v>-10740.657999999999</v>
      </c>
    </row>
    <row r="11" spans="1:4" ht="15" thickBot="1" x14ac:dyDescent="0.35">
      <c r="A11" s="8" t="s">
        <v>44</v>
      </c>
      <c r="B11" s="9">
        <v>-566.01400000000001</v>
      </c>
      <c r="C11" s="9">
        <v>-1261.816</v>
      </c>
      <c r="D11" s="9">
        <v>-1403.2750000000001</v>
      </c>
    </row>
    <row r="12" spans="1:4" ht="15" hidden="1" thickBot="1" x14ac:dyDescent="0.35">
      <c r="A12" s="4" t="s">
        <v>35</v>
      </c>
      <c r="B12" s="5">
        <v>0.82699999999999996</v>
      </c>
      <c r="C12" s="5">
        <v>21.181000000000001</v>
      </c>
      <c r="D12" s="5">
        <v>0.93899999999999995</v>
      </c>
    </row>
    <row r="13" spans="1:4" ht="15" hidden="1" thickBot="1" x14ac:dyDescent="0.35">
      <c r="A13" s="13" t="s">
        <v>36</v>
      </c>
      <c r="B13" s="14">
        <v>566.84100000000001</v>
      </c>
      <c r="C13" s="14">
        <v>1282.9970000000001</v>
      </c>
      <c r="D13" s="14">
        <v>1404.2139999999999</v>
      </c>
    </row>
    <row r="14" spans="1:4" ht="15" thickBot="1" x14ac:dyDescent="0.35">
      <c r="A14" s="10" t="s">
        <v>45</v>
      </c>
      <c r="B14" s="11">
        <v>-3920.9650000000001</v>
      </c>
      <c r="C14" s="11">
        <v>-9585.4760000000006</v>
      </c>
      <c r="D14" s="12">
        <v>-12143.933000000001</v>
      </c>
    </row>
    <row r="15" spans="1:4" ht="15" thickBot="1" x14ac:dyDescent="0.35">
      <c r="A15" s="17" t="s">
        <v>37</v>
      </c>
      <c r="B15" s="18">
        <v>-367.71600000000001</v>
      </c>
      <c r="C15" s="18">
        <v>-386.87200000000001</v>
      </c>
      <c r="D15" s="18">
        <v>-384.04500000000002</v>
      </c>
    </row>
    <row r="16" spans="1:4" ht="15" thickBot="1" x14ac:dyDescent="0.35">
      <c r="A16" s="10" t="s">
        <v>46</v>
      </c>
      <c r="B16" s="11">
        <v>-3553.2489999999998</v>
      </c>
      <c r="C16" s="11">
        <v>-9198.6039999999994</v>
      </c>
      <c r="D16" s="12">
        <v>-11759.888000000001</v>
      </c>
    </row>
    <row r="17" spans="1:4" x14ac:dyDescent="0.3">
      <c r="A17" s="26"/>
      <c r="B17" s="18"/>
      <c r="C17" s="18"/>
      <c r="D17" s="27"/>
    </row>
    <row r="18" spans="1:4" x14ac:dyDescent="0.3">
      <c r="A18" s="28" t="s">
        <v>7</v>
      </c>
      <c r="B18" s="29"/>
      <c r="C18" s="29"/>
      <c r="D18" s="29"/>
    </row>
    <row r="19" spans="1:4" ht="15" thickBot="1" x14ac:dyDescent="0.35">
      <c r="A19" s="3" t="s">
        <v>8</v>
      </c>
      <c r="B19" s="1">
        <v>2017</v>
      </c>
      <c r="C19" s="1">
        <v>2018</v>
      </c>
      <c r="D19" s="1">
        <v>2019</v>
      </c>
    </row>
    <row r="20" spans="1:4" ht="15" thickBot="1" x14ac:dyDescent="0.35">
      <c r="A20" s="20" t="s">
        <v>9</v>
      </c>
      <c r="B20" s="21">
        <v>22471.377</v>
      </c>
      <c r="C20" s="21">
        <v>31185.006000000001</v>
      </c>
      <c r="D20" s="22">
        <v>37966.758000000002</v>
      </c>
    </row>
    <row r="21" spans="1:4" x14ac:dyDescent="0.3">
      <c r="A21" s="8" t="s">
        <v>10</v>
      </c>
      <c r="B21" s="9">
        <v>21014.134999999998</v>
      </c>
      <c r="C21" s="9">
        <v>29709.191999999999</v>
      </c>
      <c r="D21" s="9">
        <v>35474.451999999997</v>
      </c>
    </row>
    <row r="22" spans="1:4" x14ac:dyDescent="0.3">
      <c r="A22" s="4" t="s">
        <v>11</v>
      </c>
      <c r="B22" s="5">
        <v>1413.9280000000001</v>
      </c>
      <c r="C22" s="5">
        <v>1465.8140000000001</v>
      </c>
      <c r="D22" s="5">
        <v>1743.3340000000001</v>
      </c>
    </row>
    <row r="23" spans="1:4" ht="15" thickBot="1" x14ac:dyDescent="0.35">
      <c r="A23" s="13" t="s">
        <v>12</v>
      </c>
      <c r="B23" s="14">
        <v>43.314</v>
      </c>
      <c r="C23" s="14">
        <v>10</v>
      </c>
      <c r="D23" s="14">
        <v>748.97199999999998</v>
      </c>
    </row>
    <row r="24" spans="1:4" ht="15" thickBot="1" x14ac:dyDescent="0.35">
      <c r="A24" s="20" t="s">
        <v>13</v>
      </c>
      <c r="B24" s="21">
        <v>5205.7939999999999</v>
      </c>
      <c r="C24" s="21">
        <v>13907.231</v>
      </c>
      <c r="D24" s="22">
        <v>10847.486999999999</v>
      </c>
    </row>
    <row r="25" spans="1:4" x14ac:dyDescent="0.3">
      <c r="A25" s="8" t="s">
        <v>14</v>
      </c>
      <c r="B25" s="9">
        <v>808.49</v>
      </c>
      <c r="C25" s="9">
        <v>872.81799999999998</v>
      </c>
      <c r="D25" s="9">
        <v>1463.951</v>
      </c>
    </row>
    <row r="26" spans="1:4" x14ac:dyDescent="0.3">
      <c r="A26" s="4" t="s">
        <v>15</v>
      </c>
      <c r="B26" s="5">
        <v>230.48099999999999</v>
      </c>
      <c r="C26" s="5">
        <v>991.88099999999997</v>
      </c>
      <c r="D26" s="5">
        <v>2255.4270000000001</v>
      </c>
    </row>
    <row r="27" spans="1:4" x14ac:dyDescent="0.3">
      <c r="A27" s="4" t="s">
        <v>16</v>
      </c>
      <c r="B27" s="5">
        <v>2826.1770000000006</v>
      </c>
      <c r="C27" s="5">
        <v>11651.14</v>
      </c>
      <c r="D27" s="5">
        <v>3389.1050000000005</v>
      </c>
    </row>
    <row r="28" spans="1:4" ht="15" thickBot="1" x14ac:dyDescent="0.35">
      <c r="A28" s="13" t="s">
        <v>17</v>
      </c>
      <c r="B28" s="14">
        <v>1340.646</v>
      </c>
      <c r="C28" s="14">
        <v>391.392</v>
      </c>
      <c r="D28" s="14">
        <v>3739.0039999999999</v>
      </c>
    </row>
    <row r="29" spans="1:4" ht="15" thickBot="1" x14ac:dyDescent="0.35">
      <c r="A29" s="23" t="s">
        <v>18</v>
      </c>
      <c r="B29" s="24">
        <v>27677.175999999999</v>
      </c>
      <c r="C29" s="24">
        <v>45092.237000000001</v>
      </c>
      <c r="D29" s="25">
        <v>48814.245000000003</v>
      </c>
    </row>
    <row r="30" spans="1:4" x14ac:dyDescent="0.3">
      <c r="B30" s="7"/>
      <c r="C30" s="7"/>
      <c r="D30" s="7"/>
    </row>
    <row r="31" spans="1:4" ht="15" thickBot="1" x14ac:dyDescent="0.35">
      <c r="A31" s="3" t="s">
        <v>19</v>
      </c>
    </row>
    <row r="32" spans="1:4" ht="15" thickBot="1" x14ac:dyDescent="0.35">
      <c r="A32" s="20" t="s">
        <v>20</v>
      </c>
      <c r="B32" s="21">
        <v>5289.8059999999996</v>
      </c>
      <c r="C32" s="21">
        <v>10535.644</v>
      </c>
      <c r="D32" s="22">
        <v>8428.9920000000002</v>
      </c>
    </row>
    <row r="33" spans="1:4" x14ac:dyDescent="0.3">
      <c r="A33" s="8" t="s">
        <v>21</v>
      </c>
      <c r="B33" s="9">
        <v>10424.009</v>
      </c>
      <c r="C33" s="9">
        <v>10424.01</v>
      </c>
      <c r="D33" s="9">
        <v>10424.01</v>
      </c>
    </row>
    <row r="34" spans="1:4" ht="15" thickBot="1" x14ac:dyDescent="0.35">
      <c r="A34" s="13" t="s">
        <v>22</v>
      </c>
      <c r="B34" s="14">
        <v>-5134.2030000000004</v>
      </c>
      <c r="C34" s="14">
        <v>111.634</v>
      </c>
      <c r="D34" s="14">
        <v>-1995.018</v>
      </c>
    </row>
    <row r="35" spans="1:4" ht="15" thickBot="1" x14ac:dyDescent="0.35">
      <c r="A35" s="20" t="s">
        <v>23</v>
      </c>
      <c r="B35" s="21">
        <v>19745.75</v>
      </c>
      <c r="C35" s="21">
        <v>24880.583999999999</v>
      </c>
      <c r="D35" s="22">
        <v>35880.036</v>
      </c>
    </row>
    <row r="36" spans="1:4" x14ac:dyDescent="0.3">
      <c r="A36" s="8" t="s">
        <v>24</v>
      </c>
      <c r="B36" s="9">
        <v>18615.156999999999</v>
      </c>
      <c r="C36" s="9">
        <v>23773.116000000002</v>
      </c>
      <c r="D36" s="9">
        <v>34772.571000000004</v>
      </c>
    </row>
    <row r="37" spans="1:4" ht="15" thickBot="1" x14ac:dyDescent="0.35">
      <c r="A37" s="4" t="s">
        <v>25</v>
      </c>
      <c r="B37" s="5">
        <v>1130.5930000000001</v>
      </c>
      <c r="C37" s="5">
        <v>1107.4680000000001</v>
      </c>
      <c r="D37" s="5">
        <v>1107.4649999999999</v>
      </c>
    </row>
    <row r="38" spans="1:4" ht="15" thickBot="1" x14ac:dyDescent="0.35">
      <c r="A38" s="20" t="s">
        <v>27</v>
      </c>
      <c r="B38" s="21">
        <v>2641.636</v>
      </c>
      <c r="C38" s="21">
        <v>9676.009</v>
      </c>
      <c r="D38" s="22">
        <v>4505.2139999999999</v>
      </c>
    </row>
    <row r="39" spans="1:4" x14ac:dyDescent="0.3">
      <c r="A39" s="8" t="s">
        <v>28</v>
      </c>
      <c r="B39" s="9">
        <v>200</v>
      </c>
      <c r="C39" s="9">
        <v>200</v>
      </c>
      <c r="D39" s="9">
        <v>254.6</v>
      </c>
    </row>
    <row r="40" spans="1:4" x14ac:dyDescent="0.3">
      <c r="A40" s="4" t="s">
        <v>29</v>
      </c>
      <c r="B40" s="5">
        <v>1173.48</v>
      </c>
      <c r="C40" s="5">
        <v>2010.08</v>
      </c>
      <c r="D40" s="5">
        <v>1549.1690000000001</v>
      </c>
    </row>
    <row r="41" spans="1:4" ht="15" thickBot="1" x14ac:dyDescent="0.35">
      <c r="A41" s="13" t="s">
        <v>30</v>
      </c>
      <c r="B41" s="14">
        <v>1268.1559999999999</v>
      </c>
      <c r="C41" s="14">
        <v>7465.9290000000001</v>
      </c>
      <c r="D41" s="14">
        <v>2701.4450000000002</v>
      </c>
    </row>
    <row r="42" spans="1:4" ht="15" thickBot="1" x14ac:dyDescent="0.35">
      <c r="A42" s="23" t="s">
        <v>31</v>
      </c>
      <c r="B42" s="24">
        <v>27677.175999999999</v>
      </c>
      <c r="C42" s="24">
        <v>45092.237000000001</v>
      </c>
      <c r="D42" s="25">
        <v>48814.245000000003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BS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jarim</dc:creator>
  <cp:lastModifiedBy>jarim</cp:lastModifiedBy>
  <cp:lastPrinted>2021-03-08T07:41:28Z</cp:lastPrinted>
  <dcterms:created xsi:type="dcterms:W3CDTF">2021-03-07T12:46:22Z</dcterms:created>
  <dcterms:modified xsi:type="dcterms:W3CDTF">2021-03-11T11:27:14Z</dcterms:modified>
</cp:coreProperties>
</file>