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altofi-my.sharepoint.com/personal/esa_ruskeepaa_aalto_fi/Documents/ARK-E2013 Building Design Studio/Annexes/Space List/"/>
    </mc:Choice>
  </mc:AlternateContent>
  <xr:revisionPtr revIDLastSave="39" documentId="8_{9848BA2A-EAAC-4EA8-B8E6-3D36464D9BDD}" xr6:coauthVersionLast="47" xr6:coauthVersionMax="47" xr10:uidLastSave="{4E3BDCC0-44FA-4CDD-847C-00966B7FBD56}"/>
  <bookViews>
    <workbookView xWindow="4290" yWindow="4290" windowWidth="28800" windowHeight="17235" xr2:uid="{B1B785E8-6510-4730-9275-7B24C4EA8877}"/>
  </bookViews>
  <sheets>
    <sheet name="ARK-E2013 Space List" sheetId="1" r:id="rId1"/>
  </sheets>
  <definedNames>
    <definedName name="_xlnm.Print_Titles" localSheetId="0">'ARK-E2013 Space List'!$1:$9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3" i="1" l="1"/>
  <c r="E19" i="1" l="1"/>
  <c r="H84" i="1"/>
  <c r="H85" i="1"/>
  <c r="H87" i="1" l="1"/>
  <c r="H88" i="1"/>
  <c r="H86" i="1"/>
  <c r="H53" i="1"/>
  <c r="E14" i="1"/>
  <c r="E16" i="1"/>
  <c r="E15" i="1"/>
  <c r="H81" i="1"/>
  <c r="H79" i="1"/>
  <c r="H89" i="1"/>
  <c r="H90" i="1"/>
  <c r="H91" i="1"/>
  <c r="H80" i="1"/>
  <c r="D16" i="1" l="1"/>
  <c r="D78" i="1"/>
  <c r="D83" i="1"/>
  <c r="H61" i="1" l="1"/>
  <c r="H60" i="1"/>
  <c r="D65" i="1"/>
  <c r="H72" i="1"/>
  <c r="H73" i="1"/>
  <c r="H74" i="1"/>
  <c r="H75" i="1"/>
  <c r="H76" i="1"/>
  <c r="H71" i="1"/>
  <c r="D15" i="1" l="1"/>
  <c r="D58" i="1"/>
  <c r="D70" i="1"/>
  <c r="H54" i="1" l="1"/>
  <c r="H56" i="1"/>
  <c r="H34" i="1"/>
  <c r="H35" i="1"/>
  <c r="H36" i="1"/>
  <c r="H40" i="1"/>
  <c r="H41" i="1"/>
  <c r="H42" i="1"/>
  <c r="H43" i="1"/>
  <c r="H46" i="1"/>
  <c r="H49" i="1"/>
  <c r="H50" i="1"/>
  <c r="H51" i="1"/>
  <c r="D14" i="1" l="1"/>
  <c r="D45" i="1"/>
  <c r="D39" i="1"/>
  <c r="E13" i="1"/>
  <c r="E17" i="1" s="1"/>
  <c r="H15" i="1"/>
  <c r="H99" i="1" s="1"/>
  <c r="H16" i="1"/>
  <c r="H100" i="1" s="1"/>
  <c r="H28" i="1"/>
  <c r="D27" i="1" l="1"/>
  <c r="H14" i="1"/>
  <c r="H98" i="1" s="1"/>
  <c r="H31" i="1"/>
  <c r="H32" i="1"/>
  <c r="H33" i="1"/>
  <c r="D13" i="1" l="1"/>
  <c r="D30" i="1"/>
  <c r="D17" i="1" l="1"/>
  <c r="H13" i="1"/>
  <c r="H97" i="1" s="1"/>
  <c r="D19" i="1" s="1"/>
  <c r="D96" i="1" l="1"/>
  <c r="H17" i="1"/>
  <c r="H21" i="1" l="1"/>
  <c r="H20" i="1"/>
  <c r="F17" i="1"/>
  <c r="G13" i="1"/>
  <c r="G16" i="1"/>
  <c r="G15" i="1"/>
  <c r="G14" i="1"/>
  <c r="G17" i="1" l="1"/>
</calcChain>
</file>

<file path=xl/sharedStrings.xml><?xml version="1.0" encoding="utf-8"?>
<sst xmlns="http://schemas.openxmlformats.org/spreadsheetml/2006/main" count="248" uniqueCount="228">
  <si>
    <t>Aalto University</t>
  </si>
  <si>
    <t>School of Arts, Design and Architecture</t>
  </si>
  <si>
    <t>Department of Architecture</t>
  </si>
  <si>
    <t>Building Design</t>
  </si>
  <si>
    <t>ARK-E2013 Building Design Studio (12 cr)</t>
  </si>
  <si>
    <t>Fall 2021, September 14th–December 15th</t>
  </si>
  <si>
    <t>Space List Summary</t>
  </si>
  <si>
    <t>Labs</t>
  </si>
  <si>
    <t>Offices</t>
  </si>
  <si>
    <t>Restaurant</t>
  </si>
  <si>
    <t>Details</t>
  </si>
  <si>
    <t>Space Group</t>
  </si>
  <si>
    <t>Code</t>
  </si>
  <si>
    <t>Space</t>
  </si>
  <si>
    <t>Tag</t>
  </si>
  <si>
    <t>1.1.1</t>
  </si>
  <si>
    <t>1.3</t>
  </si>
  <si>
    <t>1.2.2</t>
  </si>
  <si>
    <t>1.2.1</t>
  </si>
  <si>
    <t>Compact Antenna Test Range</t>
  </si>
  <si>
    <t>1.3.1</t>
  </si>
  <si>
    <t>1.3.2</t>
  </si>
  <si>
    <t>1.3.3</t>
  </si>
  <si>
    <t>1.3.4</t>
  </si>
  <si>
    <t>1.2.3</t>
  </si>
  <si>
    <t>1.2.4</t>
  </si>
  <si>
    <t>1.2.5</t>
  </si>
  <si>
    <t>Large SIT Lab</t>
  </si>
  <si>
    <t>Combo Near-Field Test Range</t>
  </si>
  <si>
    <t>Spherical Near-Field Test Range</t>
  </si>
  <si>
    <t>1.2.6</t>
  </si>
  <si>
    <t>Multi-purpose Near-Field and Calibration Test Range</t>
  </si>
  <si>
    <t>Radar Cross Section Test Range</t>
  </si>
  <si>
    <t>Avionics SIT Lab</t>
  </si>
  <si>
    <t>Flexible SIT Lab</t>
  </si>
  <si>
    <t>Small SIT Lab</t>
  </si>
  <si>
    <t>% of GFA</t>
  </si>
  <si>
    <t># of Unit(s)</t>
  </si>
  <si>
    <t>Student Number(s)</t>
  </si>
  <si>
    <t>Detailed Space List</t>
  </si>
  <si>
    <t>Office</t>
  </si>
  <si>
    <t>OTA RF (Over-the-Air Radio Frequency) test ranges. Electromagnetically shielded anechoic chambers (no reverberant sounds, reduced electromagnetic field). Wall thickness with radiation-absorbent material 0,9–1,2 m. Delivery drive-in (forest harvester). Delivery vehicle length 8 m, height 3,7 m (door height 4,2 m).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</si>
  <si>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</si>
  <si>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</si>
  <si>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</si>
  <si>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</si>
  <si>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</si>
  <si>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</si>
  <si>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</si>
  <si>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</si>
  <si>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</si>
  <si>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Delivery drive-in (truck). Delivery vehicle length 12 m, height 3,5 m (door height 4,2 m).</t>
  </si>
  <si>
    <t>Multi-purpose chamber for accurate, indoor antenna, radome and radar cross-section (RCS) measurements.</t>
  </si>
  <si>
    <t>60 x 40</t>
  </si>
  <si>
    <t>Multi-purpose chamber for Planar Near-field (PNF) antenna, Cylindrical Near-field (CNF), and Spherical Near-field (SNF) measurements.</t>
  </si>
  <si>
    <t>Test range for calibration of antennas.</t>
  </si>
  <si>
    <t>Accurate pattern testing of directive, multi-port and beam steering antennas. Near-field and far-field measurements.</t>
  </si>
  <si>
    <t>Test range for characterizing low gain antennas at millimeter (mm) wave frequencies.</t>
  </si>
  <si>
    <t>12 x 8</t>
  </si>
  <si>
    <t>10 x 8</t>
  </si>
  <si>
    <t>6 x 9</t>
  </si>
  <si>
    <t>6 x 6</t>
  </si>
  <si>
    <t>3 x 3</t>
  </si>
  <si>
    <t>High-Frequency Spherical Near-Field Test Range</t>
  </si>
  <si>
    <t>3.5</t>
  </si>
  <si>
    <t>14 x 14</t>
  </si>
  <si>
    <t>16 x 12</t>
  </si>
  <si>
    <t>General purpose laboratory.</t>
  </si>
  <si>
    <t>System integration testing for avionics.</t>
  </si>
  <si>
    <t>Flexible laboratory with modular installations. Open space configuration.</t>
  </si>
  <si>
    <t>Name(s)</t>
  </si>
  <si>
    <t>2.8</t>
  </si>
  <si>
    <t>Modular office spaces. Open office space, team workspaces, and private offices.</t>
  </si>
  <si>
    <t>Meeting Room</t>
  </si>
  <si>
    <t>Open Office</t>
  </si>
  <si>
    <t>Team Workspace</t>
  </si>
  <si>
    <t>Private Office</t>
  </si>
  <si>
    <t>Quiet Space</t>
  </si>
  <si>
    <t>Storage</t>
  </si>
  <si>
    <t>2.1.10</t>
  </si>
  <si>
    <t>2.1.11</t>
  </si>
  <si>
    <t>Lobby/Breakroom</t>
  </si>
  <si>
    <t>Bathroom</t>
  </si>
  <si>
    <t>8 m²/person (workspace 7.5 m²/person, open meeting area 0.5 m²/person).</t>
  </si>
  <si>
    <t>8–12 m². Large offices (10–12 m²) for 1–2 person(s). Vacant/non-dedicated offices can be used as additional quiet spaces.</t>
  </si>
  <si>
    <t>2–6 persons. 8 m²/person. Vacant/non-dedicated team workspaces can be used as additional meeting rooms.</t>
  </si>
  <si>
    <t>6–8 m². Small meetings (2–3 persons), phone calls, remote meetings, and silent work.</t>
  </si>
  <si>
    <t>6–10 persons. 16–20 m². Meetings (in-person and remote) and project work.</t>
  </si>
  <si>
    <t>Print Room</t>
  </si>
  <si>
    <t>General purpose storage. Office supplies and archives. 40–80 % decentralized.</t>
  </si>
  <si>
    <t>1/100 persons. Kitchen and lounge. Decentralized.</t>
  </si>
  <si>
    <t>Decentralized.</t>
  </si>
  <si>
    <t>Accessible Bathroom</t>
  </si>
  <si>
    <t>1.2</t>
  </si>
  <si>
    <t>1.1</t>
  </si>
  <si>
    <t>2.1</t>
  </si>
  <si>
    <t>3.1</t>
  </si>
  <si>
    <t>3.1.1</t>
  </si>
  <si>
    <t>3.1.2</t>
  </si>
  <si>
    <t>3.1.3</t>
  </si>
  <si>
    <t>3.1.5</t>
  </si>
  <si>
    <t>Kitchen</t>
  </si>
  <si>
    <t>Delivery.</t>
  </si>
  <si>
    <t>480 persons. Separate dining rooms for 12 persons (2pcs) and 24 persons (2 pcs). Can be used as a reading area and open work space outside lunch hours. Separate entrance.</t>
  </si>
  <si>
    <t>Common Spaces</t>
  </si>
  <si>
    <t>120 persons. Connected to restaurant and kitchen. Can be used as a dining space during lunch hours. Separate entrance.</t>
  </si>
  <si>
    <t>Foyer</t>
  </si>
  <si>
    <t>3.2</t>
  </si>
  <si>
    <t>Cafeteria</t>
  </si>
  <si>
    <t>Waiting area and exhibition space.</t>
  </si>
  <si>
    <t>Reception</t>
  </si>
  <si>
    <t>Building Security</t>
  </si>
  <si>
    <t>Connected to reception.</t>
  </si>
  <si>
    <t>Connected to foyer, restaurant, and conference area. Includes accessible bathrooms (2 pcs).</t>
  </si>
  <si>
    <t>Served (desk) or self-service.</t>
  </si>
  <si>
    <t>Restrooms</t>
  </si>
  <si>
    <t>3.2.1</t>
  </si>
  <si>
    <t>3.2.2</t>
  </si>
  <si>
    <t>3.2.3</t>
  </si>
  <si>
    <t>3.3</t>
  </si>
  <si>
    <t>Conference Area</t>
  </si>
  <si>
    <t>3.3.1</t>
  </si>
  <si>
    <t>Flat floor. Flexible seating.</t>
  </si>
  <si>
    <t>6–10 persons.</t>
  </si>
  <si>
    <t>10–14 persons.</t>
  </si>
  <si>
    <t>24–30 persons.</t>
  </si>
  <si>
    <t>Back Office</t>
  </si>
  <si>
    <t>4.1</t>
  </si>
  <si>
    <t>3.3.2</t>
  </si>
  <si>
    <t>3.3.4</t>
  </si>
  <si>
    <t>3.3.6</t>
  </si>
  <si>
    <t>Auditorium</t>
  </si>
  <si>
    <t>Conference Room</t>
  </si>
  <si>
    <t>540–600 seats. Raised seating.</t>
  </si>
  <si>
    <t>150–180 seats. Flat floor. Flexible seating.</t>
  </si>
  <si>
    <t>Multi-Purpose Space ('Black Box')</t>
  </si>
  <si>
    <t>Flexible Research and Testing Space ('The Hangar')</t>
  </si>
  <si>
    <t>SIT (System Integration Testing) Labs</t>
  </si>
  <si>
    <t>OTA RF (Over-the-Air Radio Frequency) Testing Ranges</t>
  </si>
  <si>
    <t>Small modular laboratories (shipping containers) min. 20 pcs. Presentations. Delivery drive-in (truck). Delivery vehicle length 12 m, height 3,5 m (door height 4,2 m).</t>
  </si>
  <si>
    <t>Modular Labs</t>
  </si>
  <si>
    <t>4.1.1</t>
  </si>
  <si>
    <t>Locker Room</t>
  </si>
  <si>
    <t>4.1.2</t>
  </si>
  <si>
    <t>4.1.3</t>
  </si>
  <si>
    <t>Gym</t>
  </si>
  <si>
    <t>Connected to locker rooms.</t>
  </si>
  <si>
    <t>Workshop</t>
  </si>
  <si>
    <t>Building maintenance workshop and storage.</t>
  </si>
  <si>
    <t>Mailroom</t>
  </si>
  <si>
    <t>IT Workshop</t>
  </si>
  <si>
    <t>IT workshop and storage.</t>
  </si>
  <si>
    <t>Archive</t>
  </si>
  <si>
    <t>4.2</t>
  </si>
  <si>
    <t>Mail and delivery. Temporary storage.</t>
  </si>
  <si>
    <t>Central storage.</t>
  </si>
  <si>
    <t>Ratio GFA/NUA</t>
  </si>
  <si>
    <t>5.1</t>
  </si>
  <si>
    <t>4.2.1</t>
  </si>
  <si>
    <t>4.2.2</t>
  </si>
  <si>
    <t>4.2.3</t>
  </si>
  <si>
    <t>4.2.4</t>
  </si>
  <si>
    <t>4.2.5</t>
  </si>
  <si>
    <t>Locker room, bathrooms, and shower for staff.</t>
  </si>
  <si>
    <t>Decentralized in office area.</t>
  </si>
  <si>
    <t>Cleaning Storage</t>
  </si>
  <si>
    <t>1 pcs/space group 1–3 (labs, office area, common spaces).</t>
  </si>
  <si>
    <t>Central Storage</t>
  </si>
  <si>
    <t>Property Maintenance Storage (Garage)</t>
  </si>
  <si>
    <t>Drive-in.</t>
  </si>
  <si>
    <t>Central control and monitor station for building systems.</t>
  </si>
  <si>
    <t>Control Room</t>
  </si>
  <si>
    <t>4.2.6</t>
  </si>
  <si>
    <t>4.2.7</t>
  </si>
  <si>
    <t>4.2.8</t>
  </si>
  <si>
    <t>4.2.9</t>
  </si>
  <si>
    <t>4.2.10</t>
  </si>
  <si>
    <t>Building Services</t>
  </si>
  <si>
    <t>Central Cleaning Service Room</t>
  </si>
  <si>
    <t>5.1.1</t>
  </si>
  <si>
    <t>5.1.2</t>
  </si>
  <si>
    <t>5.1.3</t>
  </si>
  <si>
    <t>5.1.4</t>
  </si>
  <si>
    <t>Water Control Room</t>
  </si>
  <si>
    <t>Mechanical Spaces</t>
  </si>
  <si>
    <t>HVAC – Labs</t>
  </si>
  <si>
    <t>HVAC – Office</t>
  </si>
  <si>
    <t>HVAC – Common Spaces</t>
  </si>
  <si>
    <t>HVAC – Services</t>
  </si>
  <si>
    <t>Sprinkler Riser Room (optional)</t>
  </si>
  <si>
    <t>Heating Room</t>
  </si>
  <si>
    <t>Transformer</t>
  </si>
  <si>
    <t>Switch</t>
  </si>
  <si>
    <t>Telecommunication Room</t>
  </si>
  <si>
    <t>Direct access from outside.</t>
  </si>
  <si>
    <t>HVAC spaces on the roof.</t>
  </si>
  <si>
    <t>Dimens. W x D min. (m)</t>
  </si>
  <si>
    <t>Free height L min (m)</t>
  </si>
  <si>
    <t>Waste Management</t>
  </si>
  <si>
    <t>Outdoor Far-Field Test Range</t>
  </si>
  <si>
    <t>100 x 40</t>
  </si>
  <si>
    <t>Outside building's thermal envelope but sheltered. Restricted access. Delivery.</t>
  </si>
  <si>
    <t>1.2.7</t>
  </si>
  <si>
    <t>Outdoor test range.</t>
  </si>
  <si>
    <t>SIT (System Integration Testing) laboratories. High demands for IT infrastructure.</t>
  </si>
  <si>
    <t>Cloakroom/Lockers</t>
  </si>
  <si>
    <t>Cloakroom</t>
  </si>
  <si>
    <t>Locker room, bathrooms, shower, and sauna for occupants. Good connection to gym and bicycle parking.</t>
  </si>
  <si>
    <t>Personnel Services</t>
  </si>
  <si>
    <t>3.1.4</t>
  </si>
  <si>
    <t>3.3.3</t>
  </si>
  <si>
    <t>3.3.5</t>
  </si>
  <si>
    <t>4.2.11</t>
  </si>
  <si>
    <t>5.1.5</t>
  </si>
  <si>
    <t>5.1.6</t>
  </si>
  <si>
    <t>5.1.7</t>
  </si>
  <si>
    <t>5.1.8</t>
  </si>
  <si>
    <t>5.1.9</t>
  </si>
  <si>
    <t>5.1.10</t>
  </si>
  <si>
    <t>Service Spaces</t>
  </si>
  <si>
    <t>Car parking</t>
  </si>
  <si>
    <t>Bicycle parking</t>
  </si>
  <si>
    <t>m² NUA (hym²)</t>
  </si>
  <si>
    <t>m² GFA (brm²)</t>
  </si>
  <si>
    <t>m² NUA per Unit (hym²)</t>
  </si>
  <si>
    <t>1800 work places. 15 brm²/person (GFA). Built in phases.
Phase 1: 13 500 m² GFA, 900 work places (50 %).
Phases 2–3: 6 750 m² GFA, 450 work places (25 %).</t>
  </si>
  <si>
    <t>35 x 25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</si>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</sst>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&quot; work places (15 m²/person)&quot;"/>
    <numFmt numFmtId="165" formatCode="#,##0&quot; pcs&quot;"/>
    <numFmt numFmtId="166" formatCode="0&quot; pcs&quot;"/>
    <numFmt numFmtId="167" formatCode="0\ %\ &quot;of GFA (brm²).&quot;"/>
    <numFmt numFmtId="168" formatCode="&quot;1 car parking place/&quot;0&quot; brm² (GFA). Above-ground parking.&quot;"/>
    <numFmt numFmtId="169" formatCode="&quot;1 bicycle parking place/&quot;0&quot; brm² (GFA).&quot;"/>
  </numFmts>
  <fonts count="6" x14ac:knownFonts="1">
    <font>
      <sz val="9"/>
      <color theme="1"/>
      <name val="Arial"/>
      <family val="2"/>
    </font>
    <font>
      <b/>
      <sz val="18"/>
      <color theme="1"/>
      <name val="Arial"/>
      <family val="2"/>
    </font>
    <font>
      <sz val="9"/>
      <color rgb="FF00610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trike/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rgb="FFDCF4E1"/>
        <bgColor indexed="64"/>
      </patternFill>
    </fill>
    <fill>
      <patternFill patternType="solid">
        <fgColor rgb="FFEF3340"/>
        <bgColor indexed="64"/>
      </patternFill>
    </fill>
    <fill>
      <patternFill patternType="solid">
        <fgColor rgb="FF005EB8"/>
        <bgColor indexed="64"/>
      </patternFill>
    </fill>
    <fill>
      <patternFill patternType="solid">
        <fgColor rgb="FFFFCD0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00965E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3">
    <xf numFmtId="0" fontId="0" fillId="0" borderId="0" applyNumberFormat="0" applyFill="0" applyBorder="0" applyAlignment="0" applyProtection="0"/>
    <xf numFmtId="0" fontId="2" fillId="3" borderId="0" applyNumberFormat="0" applyBorder="0" applyAlignment="0" applyProtection="0"/>
    <xf numFmtId="9" fontId="4" fillId="0" borderId="0" applyFont="0" applyFill="0" applyBorder="0" applyAlignment="0" applyProtection="0"/>
  </cellStyleXfs>
  <cellXfs count="88">
    <xf numFmtId="0" fontId="0" fillId="0" borderId="0" xfId="0" applyFill="1"/>
    <xf numFmtId="0" fontId="0" fillId="0" borderId="0" xfId="0" applyFill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3" fontId="0" fillId="2" borderId="1" xfId="0" applyNumberFormat="1" applyFill="1" applyBorder="1" applyAlignment="1">
      <alignment horizontal="right" vertical="top" wrapText="1"/>
    </xf>
    <xf numFmtId="9" fontId="0" fillId="2" borderId="1" xfId="0" applyNumberFormat="1" applyFill="1" applyBorder="1" applyAlignment="1">
      <alignment horizontal="right" vertical="top" wrapText="1"/>
    </xf>
    <xf numFmtId="3" fontId="2" fillId="3" borderId="1" xfId="1" applyNumberFormat="1" applyBorder="1" applyAlignment="1">
      <alignment horizontal="right" vertical="top" wrapText="1"/>
    </xf>
    <xf numFmtId="2" fontId="0" fillId="2" borderId="1" xfId="0" applyNumberForma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49" fontId="0" fillId="0" borderId="0" xfId="0" applyNumberFormat="1" applyFill="1" applyBorder="1" applyAlignment="1">
      <alignment horizontal="left" vertical="top"/>
    </xf>
    <xf numFmtId="49" fontId="0" fillId="0" borderId="0" xfId="0" applyNumberFormat="1" applyFill="1" applyAlignment="1">
      <alignment horizontal="left" vertical="top"/>
    </xf>
    <xf numFmtId="49" fontId="0" fillId="2" borderId="1" xfId="0" applyNumberFormat="1" applyFill="1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right" vertical="top"/>
    </xf>
    <xf numFmtId="165" fontId="0" fillId="2" borderId="1" xfId="0" applyNumberFormat="1" applyFill="1" applyBorder="1" applyAlignment="1">
      <alignment horizontal="right" vertical="top" wrapText="1"/>
    </xf>
    <xf numFmtId="165" fontId="2" fillId="3" borderId="1" xfId="1" applyNumberFormat="1" applyBorder="1" applyAlignment="1">
      <alignment horizontal="right" vertical="top" wrapText="1"/>
    </xf>
    <xf numFmtId="0" fontId="0" fillId="0" borderId="0" xfId="0" applyFill="1" applyAlignment="1">
      <alignment horizontal="left" vertical="top" wrapText="1"/>
    </xf>
    <xf numFmtId="0" fontId="0" fillId="0" borderId="2" xfId="0" applyFill="1" applyBorder="1" applyAlignment="1">
      <alignment horizontal="left" vertical="top"/>
    </xf>
    <xf numFmtId="49" fontId="0" fillId="0" borderId="2" xfId="0" applyNumberFormat="1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49" fontId="0" fillId="0" borderId="3" xfId="0" applyNumberFormat="1" applyFill="1" applyBorder="1" applyAlignment="1">
      <alignment horizontal="left" vertical="top"/>
    </xf>
    <xf numFmtId="0" fontId="2" fillId="3" borderId="0" xfId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49" fontId="0" fillId="0" borderId="1" xfId="0" applyNumberFormat="1" applyFill="1" applyBorder="1" applyAlignment="1">
      <alignment horizontal="right" vertical="top"/>
    </xf>
    <xf numFmtId="0" fontId="0" fillId="0" borderId="4" xfId="0" applyFill="1" applyBorder="1" applyAlignment="1">
      <alignment horizontal="left"/>
    </xf>
    <xf numFmtId="49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 wrapText="1"/>
    </xf>
    <xf numFmtId="2" fontId="0" fillId="0" borderId="1" xfId="0" applyNumberFormat="1" applyFill="1" applyBorder="1" applyAlignment="1">
      <alignment horizontal="right" wrapText="1"/>
    </xf>
    <xf numFmtId="49" fontId="0" fillId="0" borderId="1" xfId="0" applyNumberFormat="1" applyFill="1" applyBorder="1" applyAlignment="1">
      <alignment horizontal="left"/>
    </xf>
    <xf numFmtId="0" fontId="0" fillId="4" borderId="4" xfId="0" applyFill="1" applyBorder="1" applyAlignment="1">
      <alignment horizontal="left" vertical="top"/>
    </xf>
    <xf numFmtId="3" fontId="0" fillId="2" borderId="1" xfId="0" applyNumberFormat="1" applyFill="1" applyBorder="1" applyAlignment="1">
      <alignment horizontal="right" vertical="top"/>
    </xf>
    <xf numFmtId="49" fontId="0" fillId="2" borderId="1" xfId="0" applyNumberFormat="1" applyFill="1" applyBorder="1" applyAlignment="1">
      <alignment horizontal="left" vertical="top"/>
    </xf>
    <xf numFmtId="0" fontId="0" fillId="5" borderId="4" xfId="0" applyFill="1" applyBorder="1" applyAlignment="1">
      <alignment horizontal="left" vertical="top"/>
    </xf>
    <xf numFmtId="164" fontId="0" fillId="2" borderId="1" xfId="0" applyNumberFormat="1" applyFill="1" applyBorder="1" applyAlignment="1">
      <alignment horizontal="left" vertical="top"/>
    </xf>
    <xf numFmtId="0" fontId="0" fillId="6" borderId="4" xfId="0" applyFill="1" applyBorder="1" applyAlignment="1">
      <alignment horizontal="left" vertical="top"/>
    </xf>
    <xf numFmtId="0" fontId="0" fillId="8" borderId="4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3" fontId="0" fillId="0" borderId="1" xfId="0" applyNumberFormat="1" applyFill="1" applyBorder="1" applyAlignment="1">
      <alignment horizontal="right" vertical="top"/>
    </xf>
    <xf numFmtId="2" fontId="0" fillId="0" borderId="1" xfId="0" applyNumberFormat="1" applyFill="1" applyBorder="1" applyAlignment="1">
      <alignment horizontal="right" vertical="top"/>
    </xf>
    <xf numFmtId="9" fontId="0" fillId="0" borderId="1" xfId="0" applyNumberFormat="1" applyFill="1" applyBorder="1" applyAlignment="1">
      <alignment horizontal="right" vertical="top"/>
    </xf>
    <xf numFmtId="3" fontId="2" fillId="3" borderId="1" xfId="1" applyNumberFormat="1" applyBorder="1" applyAlignment="1">
      <alignment horizontal="right" vertical="top"/>
    </xf>
    <xf numFmtId="49" fontId="0" fillId="0" borderId="1" xfId="0" applyNumberFormat="1" applyFill="1" applyBorder="1" applyAlignment="1">
      <alignment horizontal="left" vertical="top"/>
    </xf>
    <xf numFmtId="0" fontId="0" fillId="7" borderId="4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wrapText="1"/>
    </xf>
    <xf numFmtId="49" fontId="0" fillId="0" borderId="1" xfId="0" applyNumberFormat="1" applyFill="1" applyBorder="1" applyAlignment="1">
      <alignment horizontal="right" wrapText="1"/>
    </xf>
    <xf numFmtId="0" fontId="0" fillId="2" borderId="4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right" wrapText="1"/>
    </xf>
    <xf numFmtId="49" fontId="0" fillId="0" borderId="1" xfId="0" applyNumberFormat="1" applyFill="1" applyBorder="1" applyAlignment="1">
      <alignment horizontal="left" wrapText="1"/>
    </xf>
    <xf numFmtId="49" fontId="0" fillId="0" borderId="2" xfId="0" applyNumberFormat="1" applyFill="1" applyBorder="1" applyAlignment="1">
      <alignment horizontal="left" vertical="top" wrapText="1"/>
    </xf>
    <xf numFmtId="49" fontId="0" fillId="0" borderId="3" xfId="0" applyNumberFormat="1" applyFill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left" vertical="top" wrapText="1"/>
    </xf>
    <xf numFmtId="166" fontId="0" fillId="2" borderId="1" xfId="0" applyNumberFormat="1" applyFill="1" applyBorder="1" applyAlignment="1">
      <alignment horizontal="right" vertical="top"/>
    </xf>
    <xf numFmtId="166" fontId="0" fillId="0" borderId="1" xfId="0" applyNumberFormat="1" applyFill="1" applyBorder="1" applyAlignment="1">
      <alignment horizontal="right" vertical="top"/>
    </xf>
    <xf numFmtId="166" fontId="0" fillId="2" borderId="1" xfId="0" applyNumberFormat="1" applyFill="1" applyBorder="1" applyAlignment="1">
      <alignment horizontal="left" vertical="top"/>
    </xf>
    <xf numFmtId="166" fontId="0" fillId="0" borderId="1" xfId="0" applyNumberFormat="1" applyFill="1" applyBorder="1" applyAlignment="1">
      <alignment horizontal="left" vertical="top"/>
    </xf>
    <xf numFmtId="9" fontId="0" fillId="2" borderId="1" xfId="0" applyNumberFormat="1" applyFill="1" applyBorder="1" applyAlignment="1">
      <alignment horizontal="left" vertical="top" wrapText="1"/>
    </xf>
    <xf numFmtId="0" fontId="0" fillId="2" borderId="1" xfId="0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9" fontId="0" fillId="0" borderId="1" xfId="0" applyNumberFormat="1" applyFill="1" applyBorder="1" applyAlignment="1">
      <alignment horizontal="left" vertical="top" wrapText="1"/>
    </xf>
    <xf numFmtId="2" fontId="0" fillId="2" borderId="1" xfId="0" applyNumberFormat="1" applyFill="1" applyBorder="1" applyAlignment="1">
      <alignment horizontal="right" vertical="top"/>
    </xf>
    <xf numFmtId="0" fontId="0" fillId="2" borderId="1" xfId="0" applyNumberFormat="1" applyFill="1" applyBorder="1" applyAlignment="1">
      <alignment horizontal="right" vertical="top"/>
    </xf>
    <xf numFmtId="167" fontId="0" fillId="2" borderId="1" xfId="2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right" vertical="top"/>
    </xf>
    <xf numFmtId="49" fontId="0" fillId="0" borderId="0" xfId="0" applyNumberForma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/>
    </xf>
    <xf numFmtId="49" fontId="0" fillId="0" borderId="6" xfId="0" applyNumberFormat="1" applyFill="1" applyBorder="1" applyAlignment="1">
      <alignment horizontal="left" vertical="top"/>
    </xf>
    <xf numFmtId="0" fontId="0" fillId="0" borderId="6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right" vertical="top"/>
    </xf>
    <xf numFmtId="0" fontId="0" fillId="0" borderId="6" xfId="0" applyFill="1" applyBorder="1" applyAlignment="1">
      <alignment horizontal="left" vertical="top"/>
    </xf>
    <xf numFmtId="0" fontId="0" fillId="0" borderId="6" xfId="0" applyFill="1" applyBorder="1" applyAlignment="1">
      <alignment horizontal="right" wrapText="1"/>
    </xf>
    <xf numFmtId="0" fontId="1" fillId="0" borderId="0" xfId="0" applyFont="1" applyFill="1" applyBorder="1" applyAlignment="1">
      <alignment horizontal="left" vertical="top"/>
    </xf>
    <xf numFmtId="168" fontId="0" fillId="2" borderId="1" xfId="0" applyNumberFormat="1" applyFill="1" applyBorder="1" applyAlignment="1">
      <alignment horizontal="left" vertical="top" wrapText="1"/>
    </xf>
    <xf numFmtId="169" fontId="0" fillId="2" borderId="1" xfId="0" applyNumberFormat="1" applyFill="1" applyBorder="1" applyAlignment="1">
      <alignment horizontal="left" vertical="top" wrapText="1"/>
    </xf>
    <xf numFmtId="10" fontId="0" fillId="0" borderId="1" xfId="0" applyNumberFormat="1" applyFill="1" applyBorder="1" applyAlignment="1">
      <alignment horizontal="left" vertical="top" wrapText="1"/>
    </xf>
    <xf numFmtId="2" fontId="0" fillId="9" borderId="1" xfId="0" applyNumberFormat="1" applyFill="1" applyBorder="1" applyAlignment="1">
      <alignment horizontal="right" vertical="top"/>
    </xf>
    <xf numFmtId="49" fontId="0" fillId="9" borderId="1" xfId="0" applyNumberFormat="1" applyFill="1" applyBorder="1" applyAlignment="1">
      <alignment horizontal="right" vertical="top"/>
    </xf>
    <xf numFmtId="49" fontId="5" fillId="9" borderId="1" xfId="0" applyNumberFormat="1" applyFont="1" applyFill="1" applyBorder="1" applyAlignment="1">
      <alignment horizontal="right" vertical="top"/>
    </xf>
    <xf numFmtId="9" fontId="5" fillId="9" borderId="1" xfId="0" applyNumberFormat="1" applyFont="1" applyFill="1" applyBorder="1" applyAlignment="1">
      <alignment horizontal="left" vertical="top" wrapText="1"/>
    </xf>
    <xf numFmtId="3" fontId="5" fillId="9" borderId="1" xfId="0" applyNumberFormat="1" applyFont="1" applyFill="1" applyBorder="1" applyAlignment="1">
      <alignment horizontal="right" vertical="top"/>
    </xf>
    <xf numFmtId="166" fontId="5" fillId="9" borderId="1" xfId="0" applyNumberFormat="1" applyFont="1" applyFill="1" applyBorder="1" applyAlignment="1">
      <alignment horizontal="right" vertical="top"/>
    </xf>
    <xf numFmtId="2" fontId="5" fillId="9" borderId="1" xfId="0" applyNumberFormat="1" applyFont="1" applyFill="1" applyBorder="1" applyAlignment="1">
      <alignment horizontal="right" vertical="top"/>
    </xf>
    <xf numFmtId="49" fontId="5" fillId="9" borderId="1" xfId="0" applyNumberFormat="1" applyFont="1" applyFill="1" applyBorder="1" applyAlignment="1">
      <alignment horizontal="left" vertical="top" wrapText="1"/>
    </xf>
  </cellXfs>
  <cellStyles count="3">
    <cellStyle name="Good" xfId="1" builtinId="26" customBuiltin="1"/>
    <cellStyle name="Normal" xfId="0" builtinId="0" customBuiltin="1"/>
    <cellStyle name="Percent" xfId="2" builtinId="5"/>
  </cellStyles>
  <dxfs count="0"/>
  <tableStyles count="0" defaultTableStyle="TableStyleMedium2" defaultPivotStyle="PivotStyleLight16"/>
  <colors>
    <mruColors>
      <color rgb="FFE0E0E0"/>
      <color rgb="FF006100"/>
      <color rgb="FFDCF4E1"/>
      <color rgb="FFF8F8F8"/>
      <color rgb="FF005EB8"/>
      <color rgb="FFEF3340"/>
      <color rgb="FF00965E"/>
      <color rgb="FF78BE20"/>
      <color rgb="FF753BBD"/>
      <color rgb="FFFFA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703191</xdr:colOff>
      <xdr:row>7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CD267A65-E83E-4161-AF01-4DDE048AAAF9}"/>
            </a:ext>
          </a:extLst>
        </xdr:cNvPr>
        <xdr:cNvGrpSpPr/>
      </xdr:nvGrpSpPr>
      <xdr:grpSpPr>
        <a:xfrm>
          <a:off x="0" y="0"/>
          <a:ext cx="1598541" cy="1066800"/>
          <a:chOff x="0" y="0"/>
          <a:chExt cx="1230191" cy="811530"/>
        </a:xfrm>
        <a:solidFill>
          <a:schemeClr val="tx1"/>
        </a:solidFill>
      </xdr:grpSpPr>
      <xdr:sp macro="" textlink="">
        <xdr:nvSpPr>
          <xdr:cNvPr id="3" name="Graphic 1">
            <a:extLst>
              <a:ext uri="{FF2B5EF4-FFF2-40B4-BE49-F238E27FC236}">
                <a16:creationId xmlns:a16="http://schemas.microsoft.com/office/drawing/2014/main" id="{48B88C14-0814-4282-9B82-24ACE13323E9}"/>
              </a:ext>
            </a:extLst>
          </xdr:cNvPr>
          <xdr:cNvSpPr/>
        </xdr:nvSpPr>
        <xdr:spPr>
          <a:xfrm>
            <a:off x="776377" y="0"/>
            <a:ext cx="195022" cy="386745"/>
          </a:xfrm>
          <a:custGeom>
            <a:avLst/>
            <a:gdLst>
              <a:gd name="connsiteX0" fmla="*/ 0 w 195048"/>
              <a:gd name="connsiteY0" fmla="*/ 195142 h 386761"/>
              <a:gd name="connsiteX1" fmla="*/ 94287 w 195048"/>
              <a:gd name="connsiteY1" fmla="*/ 195142 h 386761"/>
              <a:gd name="connsiteX2" fmla="*/ 1479 w 195048"/>
              <a:gd name="connsiteY2" fmla="*/ 294577 h 386761"/>
              <a:gd name="connsiteX3" fmla="*/ 0 w 195048"/>
              <a:gd name="connsiteY3" fmla="*/ 294615 h 386761"/>
              <a:gd name="connsiteX4" fmla="*/ 0 w 195048"/>
              <a:gd name="connsiteY4" fmla="*/ 386761 h 386761"/>
              <a:gd name="connsiteX5" fmla="*/ 195048 w 195048"/>
              <a:gd name="connsiteY5" fmla="*/ 165272 h 386761"/>
              <a:gd name="connsiteX6" fmla="*/ 195048 w 195048"/>
              <a:gd name="connsiteY6" fmla="*/ 0 h 386761"/>
              <a:gd name="connsiteX7" fmla="*/ 0 w 195048"/>
              <a:gd name="connsiteY7" fmla="*/ 0 h 38676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195048" h="386761">
                <a:moveTo>
                  <a:pt x="0" y="195142"/>
                </a:moveTo>
                <a:lnTo>
                  <a:pt x="94287" y="195142"/>
                </a:lnTo>
                <a:cubicBezTo>
                  <a:pt x="96084" y="248258"/>
                  <a:pt x="54532" y="292777"/>
                  <a:pt x="1479" y="294577"/>
                </a:cubicBezTo>
                <a:cubicBezTo>
                  <a:pt x="986" y="294592"/>
                  <a:pt x="493" y="294606"/>
                  <a:pt x="0" y="294615"/>
                </a:cubicBezTo>
                <a:lnTo>
                  <a:pt x="0" y="386761"/>
                </a:lnTo>
                <a:cubicBezTo>
                  <a:pt x="111737" y="380562"/>
                  <a:pt x="195048" y="305464"/>
                  <a:pt x="195048" y="165272"/>
                </a:cubicBezTo>
                <a:lnTo>
                  <a:pt x="195048" y="0"/>
                </a:lnTo>
                <a:lnTo>
                  <a:pt x="0" y="0"/>
                </a:lnTo>
                <a:close/>
              </a:path>
            </a:pathLst>
          </a:custGeom>
          <a:grpFill/>
          <a:ln w="14071" cap="flat">
            <a:noFill/>
            <a:prstDash val="solid"/>
            <a:miter/>
          </a:ln>
        </xdr:spPr>
        <xdr:txBody>
          <a:bodyPr rot="0" spcFirstLastPara="0" vert="horz" wrap="square" lIns="0" tIns="0" rIns="0" bIns="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FI"/>
          </a:p>
        </xdr:txBody>
      </xdr:sp>
      <xdr:sp macro="" textlink="">
        <xdr:nvSpPr>
          <xdr:cNvPr id="4" name="Graphic 1">
            <a:extLst>
              <a:ext uri="{FF2B5EF4-FFF2-40B4-BE49-F238E27FC236}">
                <a16:creationId xmlns:a16="http://schemas.microsoft.com/office/drawing/2014/main" id="{14B95E22-D321-402A-9D48-24B7C9478403}"/>
              </a:ext>
            </a:extLst>
          </xdr:cNvPr>
          <xdr:cNvSpPr/>
        </xdr:nvSpPr>
        <xdr:spPr>
          <a:xfrm>
            <a:off x="1035169" y="0"/>
            <a:ext cx="195022" cy="386745"/>
          </a:xfrm>
          <a:custGeom>
            <a:avLst/>
            <a:gdLst>
              <a:gd name="connsiteX0" fmla="*/ 0 w 195048"/>
              <a:gd name="connsiteY0" fmla="*/ 195142 h 386761"/>
              <a:gd name="connsiteX1" fmla="*/ 94287 w 195048"/>
              <a:gd name="connsiteY1" fmla="*/ 195142 h 386761"/>
              <a:gd name="connsiteX2" fmla="*/ 1479 w 195048"/>
              <a:gd name="connsiteY2" fmla="*/ 294577 h 386761"/>
              <a:gd name="connsiteX3" fmla="*/ 0 w 195048"/>
              <a:gd name="connsiteY3" fmla="*/ 294615 h 386761"/>
              <a:gd name="connsiteX4" fmla="*/ 0 w 195048"/>
              <a:gd name="connsiteY4" fmla="*/ 386761 h 386761"/>
              <a:gd name="connsiteX5" fmla="*/ 195048 w 195048"/>
              <a:gd name="connsiteY5" fmla="*/ 165272 h 386761"/>
              <a:gd name="connsiteX6" fmla="*/ 195048 w 195048"/>
              <a:gd name="connsiteY6" fmla="*/ 0 h 386761"/>
              <a:gd name="connsiteX7" fmla="*/ 0 w 195048"/>
              <a:gd name="connsiteY7" fmla="*/ 0 h 38676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195048" h="386761">
                <a:moveTo>
                  <a:pt x="0" y="195142"/>
                </a:moveTo>
                <a:lnTo>
                  <a:pt x="94287" y="195142"/>
                </a:lnTo>
                <a:cubicBezTo>
                  <a:pt x="96084" y="248258"/>
                  <a:pt x="54532" y="292777"/>
                  <a:pt x="1479" y="294577"/>
                </a:cubicBezTo>
                <a:cubicBezTo>
                  <a:pt x="986" y="294592"/>
                  <a:pt x="493" y="294606"/>
                  <a:pt x="0" y="294615"/>
                </a:cubicBezTo>
                <a:lnTo>
                  <a:pt x="0" y="386761"/>
                </a:lnTo>
                <a:cubicBezTo>
                  <a:pt x="111737" y="380562"/>
                  <a:pt x="195048" y="305464"/>
                  <a:pt x="195048" y="165272"/>
                </a:cubicBezTo>
                <a:lnTo>
                  <a:pt x="195048" y="0"/>
                </a:lnTo>
                <a:lnTo>
                  <a:pt x="0" y="0"/>
                </a:lnTo>
                <a:close/>
              </a:path>
            </a:pathLst>
          </a:custGeom>
          <a:grpFill/>
          <a:ln w="14071" cap="flat">
            <a:noFill/>
            <a:prstDash val="solid"/>
            <a:miter/>
          </a:ln>
        </xdr:spPr>
        <xdr:txBody>
          <a:bodyPr rot="0" spcFirstLastPara="0" vert="horz" wrap="square" lIns="0" tIns="0" rIns="0" bIns="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FI"/>
          </a:p>
        </xdr:txBody>
      </xdr:sp>
      <xdr:sp macro="" textlink="">
        <xdr:nvSpPr>
          <xdr:cNvPr id="5" name="Graphic 1">
            <a:extLst>
              <a:ext uri="{FF2B5EF4-FFF2-40B4-BE49-F238E27FC236}">
                <a16:creationId xmlns:a16="http://schemas.microsoft.com/office/drawing/2014/main" id="{952E55C6-9E7B-4F72-A744-8BEEA0902ADD}"/>
              </a:ext>
            </a:extLst>
          </xdr:cNvPr>
          <xdr:cNvSpPr/>
        </xdr:nvSpPr>
        <xdr:spPr>
          <a:xfrm>
            <a:off x="0" y="0"/>
            <a:ext cx="818502" cy="811530"/>
          </a:xfrm>
          <a:custGeom>
            <a:avLst/>
            <a:gdLst>
              <a:gd name="connsiteX0" fmla="*/ 409376 w 818610"/>
              <a:gd name="connsiteY0" fmla="*/ 216840 h 811564"/>
              <a:gd name="connsiteX1" fmla="*/ 509292 w 818610"/>
              <a:gd name="connsiteY1" fmla="*/ 505960 h 811564"/>
              <a:gd name="connsiteX2" fmla="*/ 309600 w 818610"/>
              <a:gd name="connsiteY2" fmla="*/ 505960 h 811564"/>
              <a:gd name="connsiteX3" fmla="*/ 287084 w 818610"/>
              <a:gd name="connsiteY3" fmla="*/ 0 h 811564"/>
              <a:gd name="connsiteX4" fmla="*/ 0 w 818610"/>
              <a:gd name="connsiteY4" fmla="*/ 811564 h 811564"/>
              <a:gd name="connsiteX5" fmla="*/ 203773 w 818610"/>
              <a:gd name="connsiteY5" fmla="*/ 811564 h 811564"/>
              <a:gd name="connsiteX6" fmla="*/ 253309 w 818610"/>
              <a:gd name="connsiteY6" fmla="*/ 667991 h 811564"/>
              <a:gd name="connsiteX7" fmla="*/ 565301 w 818610"/>
              <a:gd name="connsiteY7" fmla="*/ 667991 h 811564"/>
              <a:gd name="connsiteX8" fmla="*/ 614978 w 818610"/>
              <a:gd name="connsiteY8" fmla="*/ 811564 h 811564"/>
              <a:gd name="connsiteX9" fmla="*/ 818611 w 818610"/>
              <a:gd name="connsiteY9" fmla="*/ 811564 h 811564"/>
              <a:gd name="connsiteX10" fmla="*/ 531668 w 818610"/>
              <a:gd name="connsiteY10" fmla="*/ 0 h 81156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</a:cxnLst>
            <a:rect l="l" t="t" r="r" b="b"/>
            <a:pathLst>
              <a:path w="818610" h="811564">
                <a:moveTo>
                  <a:pt x="409376" y="216840"/>
                </a:moveTo>
                <a:lnTo>
                  <a:pt x="509292" y="505960"/>
                </a:lnTo>
                <a:lnTo>
                  <a:pt x="309600" y="505960"/>
                </a:lnTo>
                <a:close/>
                <a:moveTo>
                  <a:pt x="287084" y="0"/>
                </a:moveTo>
                <a:lnTo>
                  <a:pt x="0" y="811564"/>
                </a:lnTo>
                <a:lnTo>
                  <a:pt x="203773" y="811564"/>
                </a:lnTo>
                <a:lnTo>
                  <a:pt x="253309" y="667991"/>
                </a:lnTo>
                <a:lnTo>
                  <a:pt x="565301" y="667991"/>
                </a:lnTo>
                <a:lnTo>
                  <a:pt x="614978" y="811564"/>
                </a:lnTo>
                <a:lnTo>
                  <a:pt x="818611" y="811564"/>
                </a:lnTo>
                <a:lnTo>
                  <a:pt x="531668" y="0"/>
                </a:lnTo>
                <a:close/>
              </a:path>
            </a:pathLst>
          </a:custGeom>
          <a:grpFill/>
          <a:ln w="14071" cap="flat">
            <a:noFill/>
            <a:prstDash val="solid"/>
            <a:miter/>
          </a:ln>
        </xdr:spPr>
        <xdr:txBody>
          <a:bodyPr rot="0" spcFirstLastPara="0" vert="horz" wrap="square" lIns="0" tIns="0" rIns="0" bIns="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FI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FD581-6D78-4D9D-A6CC-88ECEB7F8D6B}">
  <sheetPr>
    <pageSetUpPr fitToPage="1"/>
  </sheetPr>
  <dimension ref="A1:L106"/>
  <sheetViews>
    <sheetView showGridLines="0" tabSelected="1" zoomScaleNormal="100" zoomScalePageLayoutView="55" workbookViewId="0">
      <pane ySplit="22" topLeftCell="A28" activePane="bottomLeft" state="frozen"/>
      <selection pane="bottomLeft" activeCell="L38" sqref="L38"/>
    </sheetView>
  </sheetViews>
  <sheetFormatPr defaultColWidth="9.140625" defaultRowHeight="12" x14ac:dyDescent="0.2"/>
  <cols>
    <col min="1" max="1" width="6.7109375" style="1" customWidth="1"/>
    <col min="2" max="2" width="6.7109375" style="11" customWidth="1"/>
    <col min="3" max="3" width="24.7109375" style="16" customWidth="1"/>
    <col min="4" max="9" width="8.7109375" style="1" customWidth="1"/>
    <col min="10" max="11" width="8.7109375" style="11" customWidth="1"/>
    <col min="12" max="12" width="48.7109375" style="16" customWidth="1"/>
    <col min="13" max="16384" width="9.140625" style="1"/>
  </cols>
  <sheetData>
    <row r="1" spans="1:12" x14ac:dyDescent="0.2">
      <c r="D1" s="1" t="s">
        <v>0</v>
      </c>
      <c r="J1" s="4" t="s">
        <v>38</v>
      </c>
      <c r="K1" s="4"/>
      <c r="L1" s="2" t="s">
        <v>70</v>
      </c>
    </row>
    <row r="2" spans="1:12" x14ac:dyDescent="0.2">
      <c r="D2" s="1" t="s">
        <v>1</v>
      </c>
      <c r="J2" s="4"/>
      <c r="K2" s="4"/>
      <c r="L2" s="2"/>
    </row>
    <row r="3" spans="1:12" x14ac:dyDescent="0.2">
      <c r="D3" s="1" t="s">
        <v>2</v>
      </c>
      <c r="J3" s="21"/>
      <c r="K3" s="21"/>
      <c r="L3" s="21"/>
    </row>
    <row r="4" spans="1:12" x14ac:dyDescent="0.2">
      <c r="D4" s="1" t="s">
        <v>3</v>
      </c>
      <c r="J4" s="21"/>
      <c r="K4" s="21"/>
      <c r="L4" s="21"/>
    </row>
    <row r="5" spans="1:12" x14ac:dyDescent="0.2">
      <c r="D5" s="1" t="s">
        <v>4</v>
      </c>
      <c r="J5" s="10"/>
      <c r="K5" s="10"/>
    </row>
    <row r="6" spans="1:12" x14ac:dyDescent="0.2">
      <c r="I6" s="4"/>
      <c r="K6" s="10"/>
      <c r="L6" s="11"/>
    </row>
    <row r="7" spans="1:12" x14ac:dyDescent="0.2">
      <c r="D7" s="1" t="s">
        <v>5</v>
      </c>
      <c r="I7" s="4"/>
      <c r="K7" s="10"/>
      <c r="L7" s="10"/>
    </row>
    <row r="8" spans="1:12" ht="12.75" thickBot="1" x14ac:dyDescent="0.25">
      <c r="A8" s="17"/>
      <c r="B8" s="18"/>
      <c r="C8" s="61"/>
      <c r="D8" s="17"/>
      <c r="E8" s="17"/>
      <c r="F8" s="17"/>
      <c r="G8" s="17"/>
      <c r="H8" s="17"/>
      <c r="I8" s="17"/>
      <c r="J8" s="18"/>
      <c r="K8" s="18"/>
      <c r="L8" s="51"/>
    </row>
    <row r="9" spans="1:12" x14ac:dyDescent="0.2">
      <c r="A9" s="19"/>
      <c r="B9" s="20"/>
      <c r="C9" s="62"/>
      <c r="D9" s="19"/>
      <c r="E9" s="19"/>
      <c r="F9" s="19"/>
      <c r="G9" s="19"/>
      <c r="H9" s="19"/>
      <c r="I9" s="19"/>
      <c r="J9" s="20"/>
      <c r="K9" s="20"/>
      <c r="L9" s="52"/>
    </row>
    <row r="10" spans="1:12" ht="23.25" x14ac:dyDescent="0.2">
      <c r="A10" s="3" t="s">
        <v>6</v>
      </c>
      <c r="G10" s="2"/>
      <c r="J10" s="10"/>
      <c r="K10" s="10"/>
    </row>
    <row r="11" spans="1:12" ht="12.75" thickBot="1" x14ac:dyDescent="0.25">
      <c r="B11" s="10"/>
      <c r="C11" s="2"/>
      <c r="D11" s="4"/>
      <c r="E11" s="4"/>
      <c r="F11" s="4"/>
      <c r="G11" s="2"/>
      <c r="H11" s="9"/>
      <c r="I11" s="9"/>
      <c r="J11" s="10"/>
      <c r="K11" s="10"/>
    </row>
    <row r="12" spans="1:12" ht="24.75" thickBot="1" x14ac:dyDescent="0.25">
      <c r="A12" s="24" t="s">
        <v>12</v>
      </c>
      <c r="B12" s="25" t="s">
        <v>14</v>
      </c>
      <c r="C12" s="50" t="s">
        <v>11</v>
      </c>
      <c r="D12" s="26" t="s">
        <v>222</v>
      </c>
      <c r="E12" s="26" t="s">
        <v>222</v>
      </c>
      <c r="F12" s="27" t="s">
        <v>156</v>
      </c>
      <c r="G12" s="26" t="s">
        <v>36</v>
      </c>
      <c r="H12" s="26" t="s">
        <v>223</v>
      </c>
      <c r="I12" s="26" t="s">
        <v>223</v>
      </c>
      <c r="J12" s="1"/>
      <c r="K12" s="28"/>
      <c r="L12" s="50" t="s">
        <v>10</v>
      </c>
    </row>
    <row r="13" spans="1:12" ht="12.75" thickBot="1" x14ac:dyDescent="0.25">
      <c r="A13" s="29"/>
      <c r="B13" s="13">
        <v>1</v>
      </c>
      <c r="C13" s="12" t="s">
        <v>7</v>
      </c>
      <c r="D13" s="30">
        <f>SUM(H27:H43)</f>
        <v>5000</v>
      </c>
      <c r="E13" s="40">
        <f>SUM(I27:I43)</f>
        <v>0</v>
      </c>
      <c r="F13" s="8">
        <v>1.4</v>
      </c>
      <c r="G13" s="6">
        <f>H13/$H$17</f>
        <v>0.170316301703163</v>
      </c>
      <c r="H13" s="5">
        <f>D13*F13</f>
        <v>7000</v>
      </c>
      <c r="I13" s="12"/>
      <c r="J13" s="31"/>
      <c r="K13" s="31"/>
      <c r="L13" s="12"/>
    </row>
    <row r="14" spans="1:12" ht="36.75" thickBot="1" x14ac:dyDescent="0.25">
      <c r="A14" s="32"/>
      <c r="B14" s="13">
        <v>2</v>
      </c>
      <c r="C14" s="12" t="s">
        <v>8</v>
      </c>
      <c r="D14" s="5">
        <f>SUM(H45:H56)</f>
        <v>18000</v>
      </c>
      <c r="E14" s="7">
        <f>SUM(I45:I56)</f>
        <v>0</v>
      </c>
      <c r="F14" s="8">
        <v>1.5</v>
      </c>
      <c r="G14" s="6">
        <f>H14/$H$17</f>
        <v>0.65693430656934304</v>
      </c>
      <c r="H14" s="5">
        <f>D14*F14</f>
        <v>27000</v>
      </c>
      <c r="I14" s="12"/>
      <c r="J14" s="33"/>
      <c r="K14" s="33"/>
      <c r="L14" s="12" t="s">
        <v>225</v>
      </c>
    </row>
    <row r="15" spans="1:12" ht="12.75" thickBot="1" x14ac:dyDescent="0.25">
      <c r="A15" s="34"/>
      <c r="B15" s="13">
        <v>3</v>
      </c>
      <c r="C15" s="12" t="s">
        <v>104</v>
      </c>
      <c r="D15" s="5">
        <f>SUM(H58:H76)</f>
        <v>3400</v>
      </c>
      <c r="E15" s="7">
        <f>SUM(I58:I76)</f>
        <v>0</v>
      </c>
      <c r="F15" s="8">
        <v>1.5</v>
      </c>
      <c r="G15" s="6">
        <f>H15/$H$17</f>
        <v>0.12408759124087591</v>
      </c>
      <c r="H15" s="5">
        <f t="shared" ref="H15" si="0">D15*F15</f>
        <v>5100</v>
      </c>
      <c r="I15" s="12"/>
      <c r="J15" s="31"/>
      <c r="K15" s="31"/>
      <c r="L15" s="12"/>
    </row>
    <row r="16" spans="1:12" ht="12.75" thickBot="1" x14ac:dyDescent="0.25">
      <c r="A16" s="35"/>
      <c r="B16" s="66">
        <v>4</v>
      </c>
      <c r="C16" s="12" t="s">
        <v>219</v>
      </c>
      <c r="D16" s="5">
        <f>SUM(H78:H94)</f>
        <v>1600</v>
      </c>
      <c r="E16" s="7">
        <f>SUM(I78:I94)</f>
        <v>0</v>
      </c>
      <c r="F16" s="8">
        <v>1.25</v>
      </c>
      <c r="G16" s="6">
        <f>H16/$H$17</f>
        <v>4.8661800486618008E-2</v>
      </c>
      <c r="H16" s="5">
        <f>D16*F16</f>
        <v>2000</v>
      </c>
      <c r="I16" s="12"/>
      <c r="J16" s="31"/>
      <c r="K16" s="31"/>
      <c r="L16" s="12"/>
    </row>
    <row r="17" spans="1:12" ht="12.75" thickBot="1" x14ac:dyDescent="0.25">
      <c r="A17" s="36"/>
      <c r="B17" s="41"/>
      <c r="C17" s="53"/>
      <c r="D17" s="37">
        <f>SUM(D13:D16)</f>
        <v>28000</v>
      </c>
      <c r="E17" s="40">
        <f>SUM(E13:E16)</f>
        <v>0</v>
      </c>
      <c r="F17" s="38">
        <f>H17/D17</f>
        <v>1.4678571428571427</v>
      </c>
      <c r="G17" s="39">
        <f>SUM(G13:G16)</f>
        <v>1</v>
      </c>
      <c r="H17" s="37">
        <f>SUM(H13:H16)</f>
        <v>41100</v>
      </c>
      <c r="I17" s="40"/>
      <c r="J17" s="41"/>
      <c r="K17" s="41"/>
      <c r="L17" s="79"/>
    </row>
    <row r="18" spans="1:12" ht="12.75" thickBot="1" x14ac:dyDescent="0.25">
      <c r="A18" s="36"/>
      <c r="B18" s="41"/>
      <c r="C18" s="53"/>
      <c r="D18" s="37"/>
      <c r="E18" s="37"/>
      <c r="F18" s="38"/>
      <c r="G18" s="39"/>
      <c r="H18" s="37"/>
      <c r="I18" s="37"/>
      <c r="J18" s="41"/>
      <c r="K18" s="41"/>
      <c r="L18" s="53"/>
    </row>
    <row r="19" spans="1:12" ht="12.75" thickBot="1" x14ac:dyDescent="0.25">
      <c r="A19" s="42"/>
      <c r="B19" s="66">
        <v>5</v>
      </c>
      <c r="C19" s="12" t="s">
        <v>184</v>
      </c>
      <c r="D19" s="5">
        <f>SUM(H96:H106)</f>
        <v>3800</v>
      </c>
      <c r="E19" s="7">
        <f>SUM(I96:I106)</f>
        <v>0</v>
      </c>
      <c r="F19" s="8"/>
      <c r="G19" s="6"/>
      <c r="H19" s="5"/>
      <c r="I19" s="12"/>
      <c r="J19" s="31"/>
      <c r="K19" s="31"/>
      <c r="L19" s="12"/>
    </row>
    <row r="20" spans="1:12" ht="12.75" thickBot="1" x14ac:dyDescent="0.25">
      <c r="A20" s="42"/>
      <c r="B20" s="13"/>
      <c r="C20" s="12" t="s">
        <v>220</v>
      </c>
      <c r="D20" s="59"/>
      <c r="E20" s="43"/>
      <c r="F20" s="13"/>
      <c r="G20" s="43"/>
      <c r="H20" s="14">
        <f>H17/L20</f>
        <v>342.5</v>
      </c>
      <c r="I20" s="15"/>
      <c r="J20" s="43"/>
      <c r="K20" s="43"/>
      <c r="L20" s="77">
        <v>120</v>
      </c>
    </row>
    <row r="21" spans="1:12" ht="12.75" thickBot="1" x14ac:dyDescent="0.25">
      <c r="A21" s="42"/>
      <c r="B21" s="13"/>
      <c r="C21" s="12" t="s">
        <v>221</v>
      </c>
      <c r="D21" s="59"/>
      <c r="E21" s="43"/>
      <c r="F21" s="13"/>
      <c r="G21" s="43"/>
      <c r="H21" s="14">
        <f>H17/L21</f>
        <v>685</v>
      </c>
      <c r="I21" s="15"/>
      <c r="J21" s="43"/>
      <c r="K21" s="43"/>
      <c r="L21" s="78">
        <v>60</v>
      </c>
    </row>
    <row r="22" spans="1:12" x14ac:dyDescent="0.2">
      <c r="A22" s="4"/>
      <c r="B22" s="10"/>
      <c r="C22" s="2"/>
      <c r="D22" s="68"/>
      <c r="E22" s="4"/>
      <c r="F22" s="4"/>
      <c r="G22" s="4"/>
      <c r="H22" s="4"/>
      <c r="I22" s="4"/>
      <c r="J22" s="10"/>
      <c r="K22" s="10"/>
      <c r="L22" s="69"/>
    </row>
    <row r="23" spans="1:12" s="4" customFormat="1" ht="23.25" x14ac:dyDescent="0.2">
      <c r="A23" s="76" t="s">
        <v>39</v>
      </c>
      <c r="B23" s="10"/>
      <c r="C23" s="2"/>
      <c r="D23" s="68"/>
      <c r="J23" s="10"/>
      <c r="K23" s="10"/>
      <c r="L23" s="2"/>
    </row>
    <row r="24" spans="1:12" ht="12.75" thickBot="1" x14ac:dyDescent="0.25">
      <c r="A24" s="70"/>
      <c r="B24" s="71"/>
      <c r="C24" s="72"/>
      <c r="D24" s="73"/>
      <c r="E24" s="74"/>
      <c r="F24" s="74"/>
      <c r="G24" s="72"/>
      <c r="H24" s="75"/>
      <c r="I24" s="75"/>
      <c r="J24" s="71"/>
      <c r="K24" s="71"/>
      <c r="L24" s="72"/>
    </row>
    <row r="25" spans="1:12" s="16" customFormat="1" ht="36.75" thickBot="1" x14ac:dyDescent="0.25">
      <c r="A25" s="45" t="s">
        <v>12</v>
      </c>
      <c r="B25" s="46" t="s">
        <v>14</v>
      </c>
      <c r="C25" s="63" t="s">
        <v>13</v>
      </c>
      <c r="D25" s="26"/>
      <c r="E25" s="26"/>
      <c r="F25" s="27" t="s">
        <v>37</v>
      </c>
      <c r="G25" s="27" t="s">
        <v>224</v>
      </c>
      <c r="H25" s="26" t="s">
        <v>222</v>
      </c>
      <c r="I25" s="26" t="s">
        <v>222</v>
      </c>
      <c r="J25" s="46" t="s">
        <v>196</v>
      </c>
      <c r="K25" s="46" t="s">
        <v>197</v>
      </c>
      <c r="L25" s="50" t="s">
        <v>10</v>
      </c>
    </row>
    <row r="26" spans="1:12" ht="12.75" thickBot="1" x14ac:dyDescent="0.25">
      <c r="A26" s="36"/>
      <c r="B26" s="23"/>
      <c r="C26" s="64"/>
      <c r="D26" s="60"/>
      <c r="E26" s="37"/>
      <c r="F26" s="37"/>
      <c r="G26" s="37"/>
      <c r="H26" s="37"/>
      <c r="I26" s="22"/>
      <c r="J26" s="23"/>
      <c r="K26" s="23"/>
      <c r="L26" s="53"/>
    </row>
    <row r="27" spans="1:12" ht="12.75" thickBot="1" x14ac:dyDescent="0.25">
      <c r="A27" s="47"/>
      <c r="B27" s="13" t="s">
        <v>94</v>
      </c>
      <c r="C27" s="58" t="s">
        <v>140</v>
      </c>
      <c r="D27" s="30">
        <f>SUM(H28)</f>
        <v>2400</v>
      </c>
      <c r="E27" s="30"/>
      <c r="F27" s="54"/>
      <c r="G27" s="30"/>
      <c r="H27" s="30"/>
      <c r="I27" s="31"/>
      <c r="J27" s="13"/>
      <c r="K27" s="13"/>
      <c r="L27" s="12"/>
    </row>
    <row r="28" spans="1:12" ht="36.75" thickBot="1" x14ac:dyDescent="0.25">
      <c r="A28" s="29"/>
      <c r="B28" s="13" t="s">
        <v>15</v>
      </c>
      <c r="C28" s="58" t="s">
        <v>136</v>
      </c>
      <c r="D28" s="30"/>
      <c r="E28" s="30"/>
      <c r="F28" s="54">
        <v>1</v>
      </c>
      <c r="G28" s="30">
        <v>2400</v>
      </c>
      <c r="H28" s="30">
        <f>F28*G28</f>
        <v>2400</v>
      </c>
      <c r="I28" s="7"/>
      <c r="J28" s="65" t="s">
        <v>53</v>
      </c>
      <c r="K28" s="81" t="s">
        <v>227</v>
      </c>
      <c r="L28" s="12" t="s">
        <v>139</v>
      </c>
    </row>
    <row r="29" spans="1:12" ht="12.75" thickBot="1" x14ac:dyDescent="0.25">
      <c r="A29" s="36"/>
      <c r="B29" s="23"/>
      <c r="C29" s="64"/>
      <c r="D29" s="60"/>
      <c r="E29" s="37"/>
      <c r="F29" s="55"/>
      <c r="G29" s="37"/>
      <c r="H29" s="37"/>
      <c r="I29" s="22"/>
      <c r="J29" s="38"/>
      <c r="K29" s="23"/>
      <c r="L29" s="53"/>
    </row>
    <row r="30" spans="1:12" ht="72.75" thickBot="1" x14ac:dyDescent="0.25">
      <c r="A30" s="47"/>
      <c r="B30" s="13" t="s">
        <v>93</v>
      </c>
      <c r="C30" s="58" t="s">
        <v>138</v>
      </c>
      <c r="D30" s="30">
        <f>SUM(H31:H36)</f>
        <v>1300</v>
      </c>
      <c r="E30" s="30"/>
      <c r="F30" s="54"/>
      <c r="G30" s="30"/>
      <c r="H30" s="30"/>
      <c r="I30" s="31"/>
      <c r="J30" s="65"/>
      <c r="K30" s="13"/>
      <c r="L30" s="12" t="s">
        <v>41</v>
      </c>
    </row>
    <row r="31" spans="1:12" ht="24.75" thickBot="1" x14ac:dyDescent="0.25">
      <c r="A31" s="29"/>
      <c r="B31" s="13" t="s">
        <v>18</v>
      </c>
      <c r="C31" s="58" t="s">
        <v>32</v>
      </c>
      <c r="D31" s="30"/>
      <c r="E31" s="30"/>
      <c r="F31" s="54">
        <v>1</v>
      </c>
      <c r="G31" s="30">
        <v>1000</v>
      </c>
      <c r="H31" s="30">
        <f t="shared" ref="H31:H36" si="1">F31*G31</f>
        <v>1000</v>
      </c>
      <c r="I31" s="7"/>
      <c r="J31" s="80" t="s">
        <v>226</v>
      </c>
      <c r="K31" s="81">
        <v>20</v>
      </c>
      <c r="L31" s="12" t="s">
        <v>51</v>
      </c>
    </row>
    <row r="32" spans="1:12" ht="24.75" thickBot="1" x14ac:dyDescent="0.25">
      <c r="A32" s="29"/>
      <c r="B32" s="13" t="s">
        <v>17</v>
      </c>
      <c r="C32" s="58" t="s">
        <v>19</v>
      </c>
      <c r="D32" s="30"/>
      <c r="E32" s="30"/>
      <c r="F32" s="54">
        <v>1</v>
      </c>
      <c r="G32" s="30">
        <v>100</v>
      </c>
      <c r="H32" s="30">
        <f t="shared" si="1"/>
        <v>100</v>
      </c>
      <c r="I32" s="7"/>
      <c r="J32" s="65" t="s">
        <v>58</v>
      </c>
      <c r="K32" s="13">
        <v>8</v>
      </c>
      <c r="L32" s="12" t="s">
        <v>52</v>
      </c>
    </row>
    <row r="33" spans="1:12" ht="36.75" thickBot="1" x14ac:dyDescent="0.25">
      <c r="A33" s="29"/>
      <c r="B33" s="13" t="s">
        <v>24</v>
      </c>
      <c r="C33" s="58" t="s">
        <v>28</v>
      </c>
      <c r="D33" s="30"/>
      <c r="E33" s="30"/>
      <c r="F33" s="54">
        <v>1</v>
      </c>
      <c r="G33" s="30">
        <v>90</v>
      </c>
      <c r="H33" s="30">
        <f t="shared" si="1"/>
        <v>90</v>
      </c>
      <c r="I33" s="7"/>
      <c r="J33" s="65" t="s">
        <v>59</v>
      </c>
      <c r="K33" s="13">
        <v>7</v>
      </c>
      <c r="L33" s="12" t="s">
        <v>54</v>
      </c>
    </row>
    <row r="34" spans="1:12" ht="24.75" thickBot="1" x14ac:dyDescent="0.25">
      <c r="A34" s="29"/>
      <c r="B34" s="13" t="s">
        <v>25</v>
      </c>
      <c r="C34" s="58" t="s">
        <v>31</v>
      </c>
      <c r="D34" s="30"/>
      <c r="E34" s="30"/>
      <c r="F34" s="54">
        <v>1</v>
      </c>
      <c r="G34" s="30">
        <v>60</v>
      </c>
      <c r="H34" s="30">
        <f t="shared" si="1"/>
        <v>60</v>
      </c>
      <c r="I34" s="7"/>
      <c r="J34" s="65" t="s">
        <v>60</v>
      </c>
      <c r="K34" s="13">
        <v>5</v>
      </c>
      <c r="L34" s="12" t="s">
        <v>55</v>
      </c>
    </row>
    <row r="35" spans="1:12" ht="24.75" thickBot="1" x14ac:dyDescent="0.25">
      <c r="A35" s="29"/>
      <c r="B35" s="13" t="s">
        <v>26</v>
      </c>
      <c r="C35" s="58" t="s">
        <v>29</v>
      </c>
      <c r="D35" s="30"/>
      <c r="E35" s="30"/>
      <c r="F35" s="54">
        <v>1</v>
      </c>
      <c r="G35" s="30">
        <v>40</v>
      </c>
      <c r="H35" s="30">
        <f t="shared" si="1"/>
        <v>40</v>
      </c>
      <c r="I35" s="7"/>
      <c r="J35" s="65" t="s">
        <v>61</v>
      </c>
      <c r="K35" s="13">
        <v>6</v>
      </c>
      <c r="L35" s="12" t="s">
        <v>56</v>
      </c>
    </row>
    <row r="36" spans="1:12" ht="24.75" thickBot="1" x14ac:dyDescent="0.25">
      <c r="A36" s="29"/>
      <c r="B36" s="13" t="s">
        <v>30</v>
      </c>
      <c r="C36" s="58" t="s">
        <v>63</v>
      </c>
      <c r="D36" s="30"/>
      <c r="E36" s="30"/>
      <c r="F36" s="54">
        <v>1</v>
      </c>
      <c r="G36" s="30">
        <v>10</v>
      </c>
      <c r="H36" s="30">
        <f t="shared" si="1"/>
        <v>10</v>
      </c>
      <c r="I36" s="7"/>
      <c r="J36" s="65" t="s">
        <v>62</v>
      </c>
      <c r="K36" s="13">
        <v>4</v>
      </c>
      <c r="L36" s="12" t="s">
        <v>57</v>
      </c>
    </row>
    <row r="37" spans="1:12" ht="12.75" thickBot="1" x14ac:dyDescent="0.25">
      <c r="A37" s="29"/>
      <c r="B37" s="82" t="s">
        <v>202</v>
      </c>
      <c r="C37" s="83" t="s">
        <v>199</v>
      </c>
      <c r="D37" s="84"/>
      <c r="E37" s="84"/>
      <c r="F37" s="85"/>
      <c r="G37" s="84"/>
      <c r="H37" s="84"/>
      <c r="I37" s="86"/>
      <c r="J37" s="86" t="s">
        <v>200</v>
      </c>
      <c r="K37" s="82"/>
      <c r="L37" s="87" t="s">
        <v>203</v>
      </c>
    </row>
    <row r="38" spans="1:12" ht="12.75" thickBot="1" x14ac:dyDescent="0.25">
      <c r="A38" s="36"/>
      <c r="B38" s="23"/>
      <c r="C38" s="64"/>
      <c r="D38" s="60"/>
      <c r="E38" s="37"/>
      <c r="F38" s="55"/>
      <c r="G38" s="37"/>
      <c r="H38" s="37"/>
      <c r="I38" s="22"/>
      <c r="J38" s="38"/>
      <c r="K38" s="23"/>
      <c r="L38" s="53"/>
    </row>
    <row r="39" spans="1:12" ht="24.75" thickBot="1" x14ac:dyDescent="0.25">
      <c r="A39" s="47"/>
      <c r="B39" s="13" t="s">
        <v>16</v>
      </c>
      <c r="C39" s="58" t="s">
        <v>137</v>
      </c>
      <c r="D39" s="30">
        <f>SUM(H40:H43)</f>
        <v>1300</v>
      </c>
      <c r="E39" s="30"/>
      <c r="F39" s="54"/>
      <c r="G39" s="30"/>
      <c r="H39" s="30"/>
      <c r="I39" s="31"/>
      <c r="J39" s="65"/>
      <c r="K39" s="13"/>
      <c r="L39" s="12" t="s">
        <v>204</v>
      </c>
    </row>
    <row r="40" spans="1:12" ht="24.75" thickBot="1" x14ac:dyDescent="0.25">
      <c r="A40" s="29"/>
      <c r="B40" s="13" t="s">
        <v>20</v>
      </c>
      <c r="C40" s="58" t="s">
        <v>34</v>
      </c>
      <c r="D40" s="30"/>
      <c r="E40" s="30"/>
      <c r="F40" s="54">
        <v>1</v>
      </c>
      <c r="G40" s="30">
        <v>500</v>
      </c>
      <c r="H40" s="30">
        <f>F40*G40</f>
        <v>500</v>
      </c>
      <c r="I40" s="7"/>
      <c r="J40" s="65"/>
      <c r="K40" s="13" t="s">
        <v>64</v>
      </c>
      <c r="L40" s="12" t="s">
        <v>69</v>
      </c>
    </row>
    <row r="41" spans="1:12" ht="12.75" thickBot="1" x14ac:dyDescent="0.25">
      <c r="A41" s="29"/>
      <c r="B41" s="13" t="s">
        <v>21</v>
      </c>
      <c r="C41" s="58" t="s">
        <v>33</v>
      </c>
      <c r="D41" s="30"/>
      <c r="E41" s="30"/>
      <c r="F41" s="54">
        <v>1</v>
      </c>
      <c r="G41" s="30">
        <v>200</v>
      </c>
      <c r="H41" s="30">
        <f>F41*G41</f>
        <v>200</v>
      </c>
      <c r="I41" s="7"/>
      <c r="J41" s="65" t="s">
        <v>65</v>
      </c>
      <c r="K41" s="13">
        <v>6</v>
      </c>
      <c r="L41" s="12" t="s">
        <v>68</v>
      </c>
    </row>
    <row r="42" spans="1:12" ht="12.75" thickBot="1" x14ac:dyDescent="0.25">
      <c r="A42" s="29"/>
      <c r="B42" s="13" t="s">
        <v>22</v>
      </c>
      <c r="C42" s="58" t="s">
        <v>27</v>
      </c>
      <c r="D42" s="30"/>
      <c r="E42" s="30"/>
      <c r="F42" s="54">
        <v>2</v>
      </c>
      <c r="G42" s="30">
        <v>200</v>
      </c>
      <c r="H42" s="30">
        <f>F42*G42</f>
        <v>400</v>
      </c>
      <c r="I42" s="7"/>
      <c r="J42" s="65" t="s">
        <v>66</v>
      </c>
      <c r="K42" s="13">
        <v>8</v>
      </c>
      <c r="L42" s="12" t="s">
        <v>67</v>
      </c>
    </row>
    <row r="43" spans="1:12" ht="12.75" thickBot="1" x14ac:dyDescent="0.25">
      <c r="A43" s="29"/>
      <c r="B43" s="13" t="s">
        <v>23</v>
      </c>
      <c r="C43" s="58" t="s">
        <v>35</v>
      </c>
      <c r="D43" s="30"/>
      <c r="E43" s="30"/>
      <c r="F43" s="54">
        <v>4</v>
      </c>
      <c r="G43" s="30">
        <v>50</v>
      </c>
      <c r="H43" s="30">
        <f>F43*G43</f>
        <v>200</v>
      </c>
      <c r="I43" s="7"/>
      <c r="J43" s="65"/>
      <c r="K43" s="13" t="s">
        <v>64</v>
      </c>
      <c r="L43" s="12" t="s">
        <v>67</v>
      </c>
    </row>
    <row r="44" spans="1:12" ht="12.75" thickBot="1" x14ac:dyDescent="0.25">
      <c r="A44" s="36"/>
      <c r="B44" s="23"/>
      <c r="C44" s="64"/>
      <c r="D44" s="60"/>
      <c r="E44" s="37"/>
      <c r="F44" s="55"/>
      <c r="G44" s="37"/>
      <c r="H44" s="37"/>
      <c r="I44" s="22"/>
      <c r="J44" s="38"/>
      <c r="K44" s="23"/>
      <c r="L44" s="53"/>
    </row>
    <row r="45" spans="1:12" ht="24.75" thickBot="1" x14ac:dyDescent="0.25">
      <c r="A45" s="47"/>
      <c r="B45" s="13" t="s">
        <v>95</v>
      </c>
      <c r="C45" s="48" t="s">
        <v>40</v>
      </c>
      <c r="D45" s="30">
        <f>SUM(H46:H56)</f>
        <v>18000</v>
      </c>
      <c r="E45" s="43"/>
      <c r="F45" s="56"/>
      <c r="G45" s="48"/>
      <c r="H45" s="49"/>
      <c r="I45" s="49"/>
      <c r="J45" s="65"/>
      <c r="K45" s="13" t="s">
        <v>71</v>
      </c>
      <c r="L45" s="12" t="s">
        <v>72</v>
      </c>
    </row>
    <row r="46" spans="1:12" ht="36.75" thickBot="1" x14ac:dyDescent="0.25">
      <c r="A46" s="32"/>
      <c r="B46" s="13" t="s">
        <v>42</v>
      </c>
      <c r="C46" s="58" t="s">
        <v>76</v>
      </c>
      <c r="D46" s="30"/>
      <c r="E46" s="30"/>
      <c r="F46" s="54">
        <v>480</v>
      </c>
      <c r="G46" s="30">
        <v>10</v>
      </c>
      <c r="H46" s="30">
        <f>F46*G46</f>
        <v>4800</v>
      </c>
      <c r="I46" s="7"/>
      <c r="J46" s="65"/>
      <c r="K46" s="13"/>
      <c r="L46" s="12" t="s">
        <v>84</v>
      </c>
    </row>
    <row r="47" spans="1:12" ht="24.75" thickBot="1" x14ac:dyDescent="0.25">
      <c r="A47" s="32"/>
      <c r="B47" s="13" t="s">
        <v>43</v>
      </c>
      <c r="C47" s="58" t="s">
        <v>75</v>
      </c>
      <c r="D47" s="30"/>
      <c r="E47" s="30"/>
      <c r="F47" s="54"/>
      <c r="G47" s="30"/>
      <c r="H47" s="30">
        <v>2560</v>
      </c>
      <c r="I47" s="7"/>
      <c r="J47" s="65"/>
      <c r="K47" s="13"/>
      <c r="L47" s="12" t="s">
        <v>85</v>
      </c>
    </row>
    <row r="48" spans="1:12" ht="24.75" thickBot="1" x14ac:dyDescent="0.25">
      <c r="A48" s="32"/>
      <c r="B48" s="13" t="s">
        <v>44</v>
      </c>
      <c r="C48" s="58" t="s">
        <v>74</v>
      </c>
      <c r="D48" s="30"/>
      <c r="E48" s="30"/>
      <c r="F48" s="54"/>
      <c r="G48" s="30"/>
      <c r="H48" s="30">
        <v>6400</v>
      </c>
      <c r="I48" s="7"/>
      <c r="J48" s="65"/>
      <c r="K48" s="13"/>
      <c r="L48" s="12" t="s">
        <v>83</v>
      </c>
    </row>
    <row r="49" spans="1:12" ht="24.75" thickBot="1" x14ac:dyDescent="0.25">
      <c r="A49" s="32"/>
      <c r="B49" s="13" t="s">
        <v>45</v>
      </c>
      <c r="C49" s="58" t="s">
        <v>77</v>
      </c>
      <c r="D49" s="30"/>
      <c r="E49" s="30"/>
      <c r="F49" s="54">
        <v>96</v>
      </c>
      <c r="G49" s="30">
        <v>7</v>
      </c>
      <c r="H49" s="30">
        <f>F49*G49</f>
        <v>672</v>
      </c>
      <c r="I49" s="7"/>
      <c r="J49" s="65"/>
      <c r="K49" s="13"/>
      <c r="L49" s="12" t="s">
        <v>86</v>
      </c>
    </row>
    <row r="50" spans="1:12" ht="24.75" thickBot="1" x14ac:dyDescent="0.25">
      <c r="A50" s="32"/>
      <c r="B50" s="13" t="s">
        <v>46</v>
      </c>
      <c r="C50" s="58" t="s">
        <v>73</v>
      </c>
      <c r="D50" s="30"/>
      <c r="E50" s="30"/>
      <c r="F50" s="54">
        <v>48</v>
      </c>
      <c r="G50" s="30">
        <v>18</v>
      </c>
      <c r="H50" s="30">
        <f>F50*G50</f>
        <v>864</v>
      </c>
      <c r="I50" s="7"/>
      <c r="J50" s="65"/>
      <c r="K50" s="13"/>
      <c r="L50" s="12" t="s">
        <v>87</v>
      </c>
    </row>
    <row r="51" spans="1:12" ht="12.75" thickBot="1" x14ac:dyDescent="0.25">
      <c r="A51" s="32"/>
      <c r="B51" s="13" t="s">
        <v>47</v>
      </c>
      <c r="C51" s="58" t="s">
        <v>88</v>
      </c>
      <c r="D51" s="30"/>
      <c r="E51" s="30"/>
      <c r="F51" s="54">
        <v>48</v>
      </c>
      <c r="G51" s="30">
        <v>5</v>
      </c>
      <c r="H51" s="30">
        <f>F51*G51</f>
        <v>240</v>
      </c>
      <c r="I51" s="7"/>
      <c r="J51" s="65"/>
      <c r="K51" s="13"/>
      <c r="L51" s="12"/>
    </row>
    <row r="52" spans="1:12" ht="24.75" thickBot="1" x14ac:dyDescent="0.25">
      <c r="A52" s="32"/>
      <c r="B52" s="13" t="s">
        <v>48</v>
      </c>
      <c r="C52" s="58" t="s">
        <v>78</v>
      </c>
      <c r="D52" s="30"/>
      <c r="E52" s="30"/>
      <c r="F52" s="54"/>
      <c r="G52" s="30"/>
      <c r="H52" s="30">
        <v>480</v>
      </c>
      <c r="I52" s="7"/>
      <c r="J52" s="65"/>
      <c r="K52" s="13"/>
      <c r="L52" s="12" t="s">
        <v>89</v>
      </c>
    </row>
    <row r="53" spans="1:12" ht="12.75" thickBot="1" x14ac:dyDescent="0.25">
      <c r="A53" s="32"/>
      <c r="B53" s="13" t="s">
        <v>49</v>
      </c>
      <c r="C53" s="58" t="s">
        <v>81</v>
      </c>
      <c r="D53" s="30"/>
      <c r="E53" s="30"/>
      <c r="F53" s="54">
        <v>16</v>
      </c>
      <c r="G53" s="30">
        <v>100</v>
      </c>
      <c r="H53" s="30">
        <f>F53*G53</f>
        <v>1600</v>
      </c>
      <c r="I53" s="7"/>
      <c r="J53" s="65"/>
      <c r="K53" s="13"/>
      <c r="L53" s="12" t="s">
        <v>90</v>
      </c>
    </row>
    <row r="54" spans="1:12" ht="12.75" thickBot="1" x14ac:dyDescent="0.25">
      <c r="A54" s="32"/>
      <c r="B54" s="13" t="s">
        <v>50</v>
      </c>
      <c r="C54" s="58" t="s">
        <v>205</v>
      </c>
      <c r="D54" s="30"/>
      <c r="E54" s="30"/>
      <c r="F54" s="54">
        <v>16</v>
      </c>
      <c r="G54" s="30">
        <v>7</v>
      </c>
      <c r="H54" s="30">
        <f>F54*G54</f>
        <v>112</v>
      </c>
      <c r="I54" s="7"/>
      <c r="J54" s="65"/>
      <c r="K54" s="13"/>
      <c r="L54" s="12" t="s">
        <v>91</v>
      </c>
    </row>
    <row r="55" spans="1:12" ht="12.75" thickBot="1" x14ac:dyDescent="0.25">
      <c r="A55" s="32"/>
      <c r="B55" s="13" t="s">
        <v>79</v>
      </c>
      <c r="C55" s="58" t="s">
        <v>82</v>
      </c>
      <c r="D55" s="30"/>
      <c r="E55" s="30"/>
      <c r="F55" s="54"/>
      <c r="G55" s="30"/>
      <c r="H55" s="30">
        <v>192</v>
      </c>
      <c r="I55" s="7"/>
      <c r="J55" s="65"/>
      <c r="K55" s="13"/>
      <c r="L55" s="12" t="s">
        <v>91</v>
      </c>
    </row>
    <row r="56" spans="1:12" ht="12.75" thickBot="1" x14ac:dyDescent="0.25">
      <c r="A56" s="32"/>
      <c r="B56" s="13" t="s">
        <v>80</v>
      </c>
      <c r="C56" s="58" t="s">
        <v>92</v>
      </c>
      <c r="D56" s="30"/>
      <c r="E56" s="30"/>
      <c r="F56" s="54">
        <v>16</v>
      </c>
      <c r="G56" s="30">
        <v>5</v>
      </c>
      <c r="H56" s="30">
        <f>F56*G56</f>
        <v>80</v>
      </c>
      <c r="I56" s="7"/>
      <c r="J56" s="65"/>
      <c r="K56" s="13"/>
      <c r="L56" s="12" t="s">
        <v>91</v>
      </c>
    </row>
    <row r="57" spans="1:12" ht="12.75" thickBot="1" x14ac:dyDescent="0.25">
      <c r="A57" s="36"/>
      <c r="B57" s="23"/>
      <c r="C57" s="44"/>
      <c r="D57" s="60"/>
      <c r="E57" s="22"/>
      <c r="F57" s="57"/>
      <c r="G57" s="22"/>
      <c r="H57" s="37"/>
      <c r="I57" s="37"/>
      <c r="J57" s="38"/>
      <c r="K57" s="23"/>
      <c r="L57" s="44"/>
    </row>
    <row r="58" spans="1:12" ht="12.75" thickBot="1" x14ac:dyDescent="0.25">
      <c r="A58" s="47"/>
      <c r="B58" s="13" t="s">
        <v>96</v>
      </c>
      <c r="C58" s="48" t="s">
        <v>106</v>
      </c>
      <c r="D58" s="30">
        <f>SUM(H59:H63)</f>
        <v>750</v>
      </c>
      <c r="E58" s="43"/>
      <c r="F58" s="56"/>
      <c r="G58" s="48"/>
      <c r="H58" s="49"/>
      <c r="I58" s="49"/>
      <c r="J58" s="65"/>
      <c r="K58" s="13"/>
      <c r="L58" s="12"/>
    </row>
    <row r="59" spans="1:12" ht="12.75" thickBot="1" x14ac:dyDescent="0.25">
      <c r="A59" s="34"/>
      <c r="B59" s="13" t="s">
        <v>97</v>
      </c>
      <c r="C59" s="58" t="s">
        <v>106</v>
      </c>
      <c r="D59" s="30"/>
      <c r="E59" s="30"/>
      <c r="F59" s="54"/>
      <c r="G59" s="30"/>
      <c r="H59" s="30">
        <v>400</v>
      </c>
      <c r="I59" s="7"/>
      <c r="J59" s="65"/>
      <c r="K59" s="13"/>
      <c r="L59" s="12" t="s">
        <v>109</v>
      </c>
    </row>
    <row r="60" spans="1:12" ht="12.75" thickBot="1" x14ac:dyDescent="0.25">
      <c r="A60" s="34"/>
      <c r="B60" s="13" t="s">
        <v>98</v>
      </c>
      <c r="C60" s="58" t="s">
        <v>110</v>
      </c>
      <c r="D60" s="30"/>
      <c r="E60" s="30"/>
      <c r="F60" s="54">
        <v>1</v>
      </c>
      <c r="G60" s="30">
        <v>30</v>
      </c>
      <c r="H60" s="30">
        <f>F60*G60</f>
        <v>30</v>
      </c>
      <c r="I60" s="7"/>
      <c r="J60" s="65"/>
      <c r="K60" s="13"/>
      <c r="L60" s="12"/>
    </row>
    <row r="61" spans="1:12" ht="12.75" thickBot="1" x14ac:dyDescent="0.25">
      <c r="A61" s="34"/>
      <c r="B61" s="13" t="s">
        <v>99</v>
      </c>
      <c r="C61" s="58" t="s">
        <v>126</v>
      </c>
      <c r="D61" s="30"/>
      <c r="E61" s="30"/>
      <c r="F61" s="54">
        <v>1</v>
      </c>
      <c r="G61" s="30">
        <v>20</v>
      </c>
      <c r="H61" s="30">
        <f>F61*G61</f>
        <v>20</v>
      </c>
      <c r="I61" s="7"/>
      <c r="J61" s="65"/>
      <c r="K61" s="13"/>
      <c r="L61" s="12" t="s">
        <v>112</v>
      </c>
    </row>
    <row r="62" spans="1:12" ht="12.75" thickBot="1" x14ac:dyDescent="0.25">
      <c r="A62" s="34"/>
      <c r="B62" s="13" t="s">
        <v>209</v>
      </c>
      <c r="C62" s="58" t="s">
        <v>206</v>
      </c>
      <c r="D62" s="30"/>
      <c r="E62" s="30"/>
      <c r="F62" s="54"/>
      <c r="G62" s="30"/>
      <c r="H62" s="30">
        <v>180</v>
      </c>
      <c r="I62" s="7"/>
      <c r="J62" s="65"/>
      <c r="K62" s="13"/>
      <c r="L62" s="12" t="s">
        <v>114</v>
      </c>
    </row>
    <row r="63" spans="1:12" ht="24.75" thickBot="1" x14ac:dyDescent="0.25">
      <c r="A63" s="34"/>
      <c r="B63" s="13" t="s">
        <v>100</v>
      </c>
      <c r="C63" s="58" t="s">
        <v>115</v>
      </c>
      <c r="D63" s="30"/>
      <c r="E63" s="30"/>
      <c r="F63" s="54"/>
      <c r="G63" s="30"/>
      <c r="H63" s="30">
        <v>120</v>
      </c>
      <c r="I63" s="7"/>
      <c r="J63" s="65"/>
      <c r="K63" s="13"/>
      <c r="L63" s="12" t="s">
        <v>113</v>
      </c>
    </row>
    <row r="64" spans="1:12" ht="12.75" thickBot="1" x14ac:dyDescent="0.25">
      <c r="A64" s="36"/>
      <c r="B64" s="23"/>
      <c r="C64" s="44"/>
      <c r="D64" s="60"/>
      <c r="E64" s="22"/>
      <c r="F64" s="57"/>
      <c r="G64" s="22"/>
      <c r="H64" s="37"/>
      <c r="I64" s="37"/>
      <c r="J64" s="38"/>
      <c r="K64" s="23"/>
      <c r="L64" s="44"/>
    </row>
    <row r="65" spans="1:12" ht="12.75" thickBot="1" x14ac:dyDescent="0.25">
      <c r="A65" s="47"/>
      <c r="B65" s="13" t="s">
        <v>107</v>
      </c>
      <c r="C65" s="48" t="s">
        <v>9</v>
      </c>
      <c r="D65" s="30">
        <f>SUM(H66:H68)</f>
        <v>1150</v>
      </c>
      <c r="E65" s="43"/>
      <c r="F65" s="56"/>
      <c r="G65" s="48"/>
      <c r="H65" s="49"/>
      <c r="I65" s="49"/>
      <c r="J65" s="65"/>
      <c r="K65" s="13"/>
      <c r="L65" s="12"/>
    </row>
    <row r="66" spans="1:12" ht="48.75" thickBot="1" x14ac:dyDescent="0.25">
      <c r="A66" s="34"/>
      <c r="B66" s="13" t="s">
        <v>116</v>
      </c>
      <c r="C66" s="58" t="s">
        <v>9</v>
      </c>
      <c r="D66" s="30"/>
      <c r="E66" s="30"/>
      <c r="F66" s="54"/>
      <c r="G66" s="30"/>
      <c r="H66" s="30">
        <v>720</v>
      </c>
      <c r="I66" s="7"/>
      <c r="J66" s="65"/>
      <c r="K66" s="13"/>
      <c r="L66" s="12" t="s">
        <v>103</v>
      </c>
    </row>
    <row r="67" spans="1:12" ht="36.75" thickBot="1" x14ac:dyDescent="0.25">
      <c r="A67" s="34"/>
      <c r="B67" s="13" t="s">
        <v>117</v>
      </c>
      <c r="C67" s="58" t="s">
        <v>108</v>
      </c>
      <c r="D67" s="30"/>
      <c r="E67" s="30"/>
      <c r="F67" s="54"/>
      <c r="G67" s="30"/>
      <c r="H67" s="30">
        <v>180</v>
      </c>
      <c r="I67" s="7"/>
      <c r="J67" s="65"/>
      <c r="K67" s="13"/>
      <c r="L67" s="12" t="s">
        <v>105</v>
      </c>
    </row>
    <row r="68" spans="1:12" ht="12.75" thickBot="1" x14ac:dyDescent="0.25">
      <c r="A68" s="34"/>
      <c r="B68" s="13" t="s">
        <v>118</v>
      </c>
      <c r="C68" s="58" t="s">
        <v>101</v>
      </c>
      <c r="D68" s="30"/>
      <c r="E68" s="30"/>
      <c r="F68" s="54"/>
      <c r="G68" s="30"/>
      <c r="H68" s="30">
        <v>250</v>
      </c>
      <c r="I68" s="7"/>
      <c r="J68" s="65"/>
      <c r="K68" s="13"/>
      <c r="L68" s="12" t="s">
        <v>102</v>
      </c>
    </row>
    <row r="69" spans="1:12" ht="12.75" thickBot="1" x14ac:dyDescent="0.25">
      <c r="A69" s="36"/>
      <c r="B69" s="23"/>
      <c r="C69" s="44"/>
      <c r="D69" s="60"/>
      <c r="E69" s="22"/>
      <c r="F69" s="57"/>
      <c r="G69" s="22"/>
      <c r="H69" s="37"/>
      <c r="I69" s="37"/>
      <c r="J69" s="38"/>
      <c r="K69" s="23"/>
      <c r="L69" s="44"/>
    </row>
    <row r="70" spans="1:12" ht="12.75" thickBot="1" x14ac:dyDescent="0.25">
      <c r="A70" s="47"/>
      <c r="B70" s="13" t="s">
        <v>119</v>
      </c>
      <c r="C70" s="48" t="s">
        <v>120</v>
      </c>
      <c r="D70" s="30">
        <f>SUM(H71:H76)</f>
        <v>1500</v>
      </c>
      <c r="E70" s="43"/>
      <c r="F70" s="56"/>
      <c r="G70" s="48"/>
      <c r="H70" s="49"/>
      <c r="I70" s="49"/>
      <c r="J70" s="65"/>
      <c r="K70" s="13"/>
      <c r="L70" s="12"/>
    </row>
    <row r="71" spans="1:12" ht="12.75" thickBot="1" x14ac:dyDescent="0.25">
      <c r="A71" s="34"/>
      <c r="B71" s="13" t="s">
        <v>121</v>
      </c>
      <c r="C71" s="58" t="s">
        <v>131</v>
      </c>
      <c r="D71" s="30"/>
      <c r="E71" s="30"/>
      <c r="F71" s="54">
        <v>1</v>
      </c>
      <c r="G71" s="30">
        <v>720</v>
      </c>
      <c r="H71" s="30">
        <f t="shared" ref="H71:H76" si="2">F71*G71</f>
        <v>720</v>
      </c>
      <c r="I71" s="7"/>
      <c r="J71" s="65"/>
      <c r="K71" s="13"/>
      <c r="L71" s="12" t="s">
        <v>133</v>
      </c>
    </row>
    <row r="72" spans="1:12" ht="24.75" thickBot="1" x14ac:dyDescent="0.25">
      <c r="A72" s="34"/>
      <c r="B72" s="13" t="s">
        <v>128</v>
      </c>
      <c r="C72" s="58" t="s">
        <v>135</v>
      </c>
      <c r="D72" s="30"/>
      <c r="E72" s="30"/>
      <c r="F72" s="54">
        <v>1</v>
      </c>
      <c r="G72" s="30">
        <v>240</v>
      </c>
      <c r="H72" s="30">
        <f t="shared" si="2"/>
        <v>240</v>
      </c>
      <c r="I72" s="7"/>
      <c r="J72" s="65"/>
      <c r="K72" s="13">
        <v>6</v>
      </c>
      <c r="L72" s="12" t="s">
        <v>134</v>
      </c>
    </row>
    <row r="73" spans="1:12" ht="12.75" thickBot="1" x14ac:dyDescent="0.25">
      <c r="A73" s="34"/>
      <c r="B73" s="13" t="s">
        <v>210</v>
      </c>
      <c r="C73" s="58" t="s">
        <v>132</v>
      </c>
      <c r="D73" s="30"/>
      <c r="E73" s="30"/>
      <c r="F73" s="54">
        <v>2</v>
      </c>
      <c r="G73" s="30">
        <v>120</v>
      </c>
      <c r="H73" s="30">
        <f t="shared" si="2"/>
        <v>240</v>
      </c>
      <c r="I73" s="7"/>
      <c r="J73" s="65"/>
      <c r="K73" s="13">
        <v>4</v>
      </c>
      <c r="L73" s="12" t="s">
        <v>122</v>
      </c>
    </row>
    <row r="74" spans="1:12" ht="12.75" thickBot="1" x14ac:dyDescent="0.25">
      <c r="A74" s="34"/>
      <c r="B74" s="13" t="s">
        <v>129</v>
      </c>
      <c r="C74" s="58" t="s">
        <v>73</v>
      </c>
      <c r="D74" s="30"/>
      <c r="E74" s="30"/>
      <c r="F74" s="54">
        <v>2</v>
      </c>
      <c r="G74" s="30">
        <v>48</v>
      </c>
      <c r="H74" s="30">
        <f t="shared" si="2"/>
        <v>96</v>
      </c>
      <c r="I74" s="7"/>
      <c r="J74" s="65"/>
      <c r="K74" s="13"/>
      <c r="L74" s="12" t="s">
        <v>125</v>
      </c>
    </row>
    <row r="75" spans="1:12" ht="12.75" thickBot="1" x14ac:dyDescent="0.25">
      <c r="A75" s="34"/>
      <c r="B75" s="13" t="s">
        <v>211</v>
      </c>
      <c r="C75" s="58" t="s">
        <v>73</v>
      </c>
      <c r="D75" s="30"/>
      <c r="E75" s="30"/>
      <c r="F75" s="54">
        <v>4</v>
      </c>
      <c r="G75" s="30">
        <v>24</v>
      </c>
      <c r="H75" s="30">
        <f t="shared" si="2"/>
        <v>96</v>
      </c>
      <c r="I75" s="7"/>
      <c r="J75" s="65"/>
      <c r="K75" s="13"/>
      <c r="L75" s="12" t="s">
        <v>124</v>
      </c>
    </row>
    <row r="76" spans="1:12" ht="12.75" thickBot="1" x14ac:dyDescent="0.25">
      <c r="A76" s="34"/>
      <c r="B76" s="13" t="s">
        <v>130</v>
      </c>
      <c r="C76" s="58" t="s">
        <v>73</v>
      </c>
      <c r="D76" s="30"/>
      <c r="E76" s="30"/>
      <c r="F76" s="54">
        <v>6</v>
      </c>
      <c r="G76" s="30">
        <v>18</v>
      </c>
      <c r="H76" s="30">
        <f t="shared" si="2"/>
        <v>108</v>
      </c>
      <c r="I76" s="7"/>
      <c r="J76" s="65"/>
      <c r="K76" s="13"/>
      <c r="L76" s="12" t="s">
        <v>123</v>
      </c>
    </row>
    <row r="77" spans="1:12" ht="12.75" thickBot="1" x14ac:dyDescent="0.25">
      <c r="A77" s="36"/>
      <c r="B77" s="23"/>
      <c r="C77" s="44"/>
      <c r="D77" s="60"/>
      <c r="E77" s="22"/>
      <c r="F77" s="57"/>
      <c r="G77" s="22"/>
      <c r="H77" s="22"/>
      <c r="I77" s="22"/>
      <c r="J77" s="38"/>
      <c r="K77" s="23"/>
      <c r="L77" s="44"/>
    </row>
    <row r="78" spans="1:12" ht="12.75" thickBot="1" x14ac:dyDescent="0.25">
      <c r="A78" s="47"/>
      <c r="B78" s="13" t="s">
        <v>127</v>
      </c>
      <c r="C78" s="48" t="s">
        <v>208</v>
      </c>
      <c r="D78" s="30">
        <f>SUM(H79:H81)</f>
        <v>660</v>
      </c>
      <c r="E78" s="43"/>
      <c r="F78" s="56"/>
      <c r="G78" s="48"/>
      <c r="H78" s="49"/>
      <c r="I78" s="49"/>
      <c r="J78" s="65"/>
      <c r="K78" s="13"/>
      <c r="L78" s="12"/>
    </row>
    <row r="79" spans="1:12" ht="12.75" thickBot="1" x14ac:dyDescent="0.25">
      <c r="A79" s="35"/>
      <c r="B79" s="13" t="s">
        <v>141</v>
      </c>
      <c r="C79" s="58" t="s">
        <v>145</v>
      </c>
      <c r="D79" s="30"/>
      <c r="E79" s="30"/>
      <c r="F79" s="54">
        <v>1</v>
      </c>
      <c r="G79" s="30">
        <v>240</v>
      </c>
      <c r="H79" s="30">
        <f>F79*G79</f>
        <v>240</v>
      </c>
      <c r="I79" s="7"/>
      <c r="J79" s="65"/>
      <c r="K79" s="13"/>
      <c r="L79" s="12" t="s">
        <v>146</v>
      </c>
    </row>
    <row r="80" spans="1:12" ht="24.75" thickBot="1" x14ac:dyDescent="0.25">
      <c r="A80" s="35"/>
      <c r="B80" s="13" t="s">
        <v>143</v>
      </c>
      <c r="C80" s="58" t="s">
        <v>142</v>
      </c>
      <c r="D80" s="30"/>
      <c r="E80" s="30"/>
      <c r="F80" s="54">
        <v>2</v>
      </c>
      <c r="G80" s="30">
        <v>180</v>
      </c>
      <c r="H80" s="30">
        <f>F80*G80</f>
        <v>360</v>
      </c>
      <c r="I80" s="7"/>
      <c r="J80" s="65"/>
      <c r="K80" s="13"/>
      <c r="L80" s="12" t="s">
        <v>207</v>
      </c>
    </row>
    <row r="81" spans="1:12" ht="12.75" thickBot="1" x14ac:dyDescent="0.25">
      <c r="A81" s="35"/>
      <c r="B81" s="13" t="s">
        <v>144</v>
      </c>
      <c r="C81" s="58" t="s">
        <v>142</v>
      </c>
      <c r="D81" s="30"/>
      <c r="E81" s="30"/>
      <c r="F81" s="54">
        <v>2</v>
      </c>
      <c r="G81" s="30">
        <v>30</v>
      </c>
      <c r="H81" s="30">
        <f>F81*G81</f>
        <v>60</v>
      </c>
      <c r="I81" s="7"/>
      <c r="J81" s="65"/>
      <c r="K81" s="13"/>
      <c r="L81" s="12" t="s">
        <v>163</v>
      </c>
    </row>
    <row r="82" spans="1:12" ht="12.75" thickBot="1" x14ac:dyDescent="0.25">
      <c r="A82" s="36"/>
      <c r="B82" s="23"/>
      <c r="C82" s="44"/>
      <c r="D82" s="60"/>
      <c r="E82" s="22"/>
      <c r="F82" s="57"/>
      <c r="G82" s="22"/>
      <c r="H82" s="22"/>
      <c r="I82" s="22"/>
      <c r="J82" s="38"/>
      <c r="K82" s="23"/>
      <c r="L82" s="44"/>
    </row>
    <row r="83" spans="1:12" ht="12.75" thickBot="1" x14ac:dyDescent="0.25">
      <c r="A83" s="47"/>
      <c r="B83" s="13" t="s">
        <v>153</v>
      </c>
      <c r="C83" s="48" t="s">
        <v>177</v>
      </c>
      <c r="D83" s="30">
        <f>SUM(H84:H94)</f>
        <v>940</v>
      </c>
      <c r="E83" s="43"/>
      <c r="F83" s="56"/>
      <c r="G83" s="48"/>
      <c r="H83" s="49"/>
      <c r="I83" s="49"/>
      <c r="J83" s="65"/>
      <c r="K83" s="13"/>
      <c r="L83" s="12"/>
    </row>
    <row r="84" spans="1:12" ht="12.75" thickBot="1" x14ac:dyDescent="0.25">
      <c r="A84" s="35"/>
      <c r="B84" s="13" t="s">
        <v>158</v>
      </c>
      <c r="C84" s="58" t="s">
        <v>149</v>
      </c>
      <c r="D84" s="30"/>
      <c r="E84" s="30"/>
      <c r="F84" s="54">
        <v>1</v>
      </c>
      <c r="G84" s="30">
        <v>100</v>
      </c>
      <c r="H84" s="30">
        <f t="shared" ref="H84:H91" si="3">F84*G84</f>
        <v>100</v>
      </c>
      <c r="I84" s="7"/>
      <c r="J84" s="65"/>
      <c r="K84" s="13"/>
      <c r="L84" s="12" t="s">
        <v>154</v>
      </c>
    </row>
    <row r="85" spans="1:12" ht="24.75" thickBot="1" x14ac:dyDescent="0.25">
      <c r="A85" s="35"/>
      <c r="B85" s="13" t="s">
        <v>159</v>
      </c>
      <c r="C85" s="58" t="s">
        <v>178</v>
      </c>
      <c r="D85" s="30"/>
      <c r="E85" s="30"/>
      <c r="F85" s="54">
        <v>3</v>
      </c>
      <c r="G85" s="30">
        <v>24</v>
      </c>
      <c r="H85" s="30">
        <f t="shared" si="3"/>
        <v>72</v>
      </c>
      <c r="I85" s="7"/>
      <c r="J85" s="65"/>
      <c r="K85" s="13"/>
      <c r="L85" s="12" t="s">
        <v>166</v>
      </c>
    </row>
    <row r="86" spans="1:12" ht="12.75" thickBot="1" x14ac:dyDescent="0.25">
      <c r="A86" s="35"/>
      <c r="B86" s="13" t="s">
        <v>160</v>
      </c>
      <c r="C86" s="58" t="s">
        <v>165</v>
      </c>
      <c r="D86" s="30"/>
      <c r="E86" s="30"/>
      <c r="F86" s="54">
        <v>16</v>
      </c>
      <c r="G86" s="30">
        <v>3</v>
      </c>
      <c r="H86" s="30">
        <f t="shared" si="3"/>
        <v>48</v>
      </c>
      <c r="I86" s="7"/>
      <c r="J86" s="65"/>
      <c r="K86" s="13"/>
      <c r="L86" s="12" t="s">
        <v>164</v>
      </c>
    </row>
    <row r="87" spans="1:12" ht="12.75" thickBot="1" x14ac:dyDescent="0.25">
      <c r="A87" s="35"/>
      <c r="B87" s="13" t="s">
        <v>161</v>
      </c>
      <c r="C87" s="58" t="s">
        <v>171</v>
      </c>
      <c r="D87" s="30"/>
      <c r="E87" s="30"/>
      <c r="F87" s="54">
        <v>1</v>
      </c>
      <c r="G87" s="30">
        <v>10</v>
      </c>
      <c r="H87" s="30">
        <f t="shared" si="3"/>
        <v>10</v>
      </c>
      <c r="I87" s="7"/>
      <c r="J87" s="65"/>
      <c r="K87" s="13"/>
      <c r="L87" s="12" t="s">
        <v>170</v>
      </c>
    </row>
    <row r="88" spans="1:12" ht="12.75" thickBot="1" x14ac:dyDescent="0.25">
      <c r="A88" s="35"/>
      <c r="B88" s="13" t="s">
        <v>162</v>
      </c>
      <c r="C88" s="58" t="s">
        <v>111</v>
      </c>
      <c r="D88" s="30"/>
      <c r="E88" s="30"/>
      <c r="F88" s="54">
        <v>1</v>
      </c>
      <c r="G88" s="30">
        <v>10</v>
      </c>
      <c r="H88" s="30">
        <f t="shared" si="3"/>
        <v>10</v>
      </c>
      <c r="I88" s="7"/>
      <c r="J88" s="65"/>
      <c r="K88" s="13"/>
      <c r="L88" s="12"/>
    </row>
    <row r="89" spans="1:12" ht="12.75" thickBot="1" x14ac:dyDescent="0.25">
      <c r="A89" s="35"/>
      <c r="B89" s="13" t="s">
        <v>172</v>
      </c>
      <c r="C89" s="58" t="s">
        <v>147</v>
      </c>
      <c r="D89" s="30"/>
      <c r="E89" s="30"/>
      <c r="F89" s="54">
        <v>1</v>
      </c>
      <c r="G89" s="30">
        <v>120</v>
      </c>
      <c r="H89" s="30">
        <f t="shared" si="3"/>
        <v>120</v>
      </c>
      <c r="I89" s="7"/>
      <c r="J89" s="65"/>
      <c r="K89" s="13"/>
      <c r="L89" s="12" t="s">
        <v>148</v>
      </c>
    </row>
    <row r="90" spans="1:12" ht="12.75" thickBot="1" x14ac:dyDescent="0.25">
      <c r="A90" s="35"/>
      <c r="B90" s="13" t="s">
        <v>173</v>
      </c>
      <c r="C90" s="58" t="s">
        <v>150</v>
      </c>
      <c r="D90" s="30"/>
      <c r="E90" s="30"/>
      <c r="F90" s="54">
        <v>1</v>
      </c>
      <c r="G90" s="30">
        <v>120</v>
      </c>
      <c r="H90" s="30">
        <f t="shared" si="3"/>
        <v>120</v>
      </c>
      <c r="I90" s="7"/>
      <c r="J90" s="65"/>
      <c r="K90" s="13"/>
      <c r="L90" s="12" t="s">
        <v>151</v>
      </c>
    </row>
    <row r="91" spans="1:12" ht="12.75" thickBot="1" x14ac:dyDescent="0.25">
      <c r="A91" s="35"/>
      <c r="B91" s="13" t="s">
        <v>174</v>
      </c>
      <c r="C91" s="58" t="s">
        <v>152</v>
      </c>
      <c r="D91" s="30"/>
      <c r="E91" s="30"/>
      <c r="F91" s="54">
        <v>1</v>
      </c>
      <c r="G91" s="30">
        <v>40</v>
      </c>
      <c r="H91" s="30">
        <f t="shared" si="3"/>
        <v>40</v>
      </c>
      <c r="I91" s="7"/>
      <c r="J91" s="65"/>
      <c r="K91" s="13"/>
      <c r="L91" s="12"/>
    </row>
    <row r="92" spans="1:12" ht="12.75" thickBot="1" x14ac:dyDescent="0.25">
      <c r="A92" s="35"/>
      <c r="B92" s="13" t="s">
        <v>175</v>
      </c>
      <c r="C92" s="58" t="s">
        <v>167</v>
      </c>
      <c r="D92" s="30"/>
      <c r="E92" s="30"/>
      <c r="F92" s="54"/>
      <c r="G92" s="30"/>
      <c r="H92" s="30">
        <v>360</v>
      </c>
      <c r="I92" s="7"/>
      <c r="J92" s="65"/>
      <c r="K92" s="13"/>
      <c r="L92" s="12" t="s">
        <v>155</v>
      </c>
    </row>
    <row r="93" spans="1:12" ht="24.75" thickBot="1" x14ac:dyDescent="0.25">
      <c r="A93" s="35"/>
      <c r="B93" s="13" t="s">
        <v>176</v>
      </c>
      <c r="C93" s="58" t="s">
        <v>168</v>
      </c>
      <c r="D93" s="30"/>
      <c r="E93" s="30"/>
      <c r="F93" s="54">
        <v>1</v>
      </c>
      <c r="G93" s="30">
        <v>60</v>
      </c>
      <c r="H93" s="30">
        <f>F93*G93</f>
        <v>60</v>
      </c>
      <c r="I93" s="7"/>
      <c r="J93" s="65"/>
      <c r="K93" s="13"/>
      <c r="L93" s="12" t="s">
        <v>169</v>
      </c>
    </row>
    <row r="94" spans="1:12" ht="24.75" thickBot="1" x14ac:dyDescent="0.25">
      <c r="A94" s="35"/>
      <c r="B94" s="13" t="s">
        <v>212</v>
      </c>
      <c r="C94" s="58" t="s">
        <v>198</v>
      </c>
      <c r="D94" s="30"/>
      <c r="E94" s="30"/>
      <c r="F94" s="54"/>
      <c r="G94" s="30"/>
      <c r="H94" s="30"/>
      <c r="I94" s="65"/>
      <c r="J94" s="65"/>
      <c r="K94" s="13"/>
      <c r="L94" s="12" t="s">
        <v>201</v>
      </c>
    </row>
    <row r="95" spans="1:12" ht="12.75" thickBot="1" x14ac:dyDescent="0.25">
      <c r="A95" s="36"/>
      <c r="B95" s="23"/>
      <c r="C95" s="44"/>
      <c r="D95" s="60"/>
      <c r="E95" s="22"/>
      <c r="F95" s="57"/>
      <c r="G95" s="22"/>
      <c r="H95" s="22"/>
      <c r="I95" s="22"/>
      <c r="J95" s="38"/>
      <c r="K95" s="23"/>
      <c r="L95" s="44"/>
    </row>
    <row r="96" spans="1:12" ht="12.75" thickBot="1" x14ac:dyDescent="0.25">
      <c r="A96" s="47"/>
      <c r="B96" s="13" t="s">
        <v>157</v>
      </c>
      <c r="C96" s="48" t="s">
        <v>184</v>
      </c>
      <c r="D96" s="30">
        <f>SUM(H97:H106)</f>
        <v>3800</v>
      </c>
      <c r="E96" s="43"/>
      <c r="F96" s="56"/>
      <c r="G96" s="48"/>
      <c r="H96" s="49"/>
      <c r="I96" s="49"/>
      <c r="J96" s="65"/>
      <c r="K96" s="13"/>
      <c r="L96" s="12" t="s">
        <v>195</v>
      </c>
    </row>
    <row r="97" spans="1:12" ht="12.75" thickBot="1" x14ac:dyDescent="0.25">
      <c r="A97" s="42"/>
      <c r="B97" s="13" t="s">
        <v>179</v>
      </c>
      <c r="C97" s="58" t="s">
        <v>185</v>
      </c>
      <c r="D97" s="30"/>
      <c r="E97" s="30"/>
      <c r="F97" s="30"/>
      <c r="G97" s="30"/>
      <c r="H97" s="30">
        <f>H13*L97</f>
        <v>700</v>
      </c>
      <c r="I97" s="7"/>
      <c r="J97" s="66"/>
      <c r="K97" s="13">
        <v>4</v>
      </c>
      <c r="L97" s="67">
        <v>0.1</v>
      </c>
    </row>
    <row r="98" spans="1:12" ht="12.75" thickBot="1" x14ac:dyDescent="0.25">
      <c r="A98" s="42"/>
      <c r="B98" s="13" t="s">
        <v>180</v>
      </c>
      <c r="C98" s="58" t="s">
        <v>186</v>
      </c>
      <c r="D98" s="30"/>
      <c r="E98" s="30"/>
      <c r="F98" s="30"/>
      <c r="G98" s="30"/>
      <c r="H98" s="30">
        <f>H14*L98</f>
        <v>1890.0000000000002</v>
      </c>
      <c r="I98" s="7"/>
      <c r="J98" s="66"/>
      <c r="K98" s="13">
        <v>4</v>
      </c>
      <c r="L98" s="67">
        <v>7.0000000000000007E-2</v>
      </c>
    </row>
    <row r="99" spans="1:12" ht="12.75" thickBot="1" x14ac:dyDescent="0.25">
      <c r="A99" s="42"/>
      <c r="B99" s="13" t="s">
        <v>181</v>
      </c>
      <c r="C99" s="58" t="s">
        <v>187</v>
      </c>
      <c r="D99" s="30"/>
      <c r="E99" s="30"/>
      <c r="F99" s="30"/>
      <c r="G99" s="30"/>
      <c r="H99" s="30">
        <f>H15*L99</f>
        <v>510</v>
      </c>
      <c r="I99" s="7"/>
      <c r="J99" s="66"/>
      <c r="K99" s="13">
        <v>4</v>
      </c>
      <c r="L99" s="67">
        <v>0.1</v>
      </c>
    </row>
    <row r="100" spans="1:12" ht="12.75" thickBot="1" x14ac:dyDescent="0.25">
      <c r="A100" s="42"/>
      <c r="B100" s="13" t="s">
        <v>182</v>
      </c>
      <c r="C100" s="58" t="s">
        <v>188</v>
      </c>
      <c r="D100" s="30"/>
      <c r="E100" s="30"/>
      <c r="F100" s="30"/>
      <c r="G100" s="30"/>
      <c r="H100" s="30">
        <f>H16*L100</f>
        <v>140</v>
      </c>
      <c r="I100" s="7"/>
      <c r="J100" s="66"/>
      <c r="K100" s="13">
        <v>4</v>
      </c>
      <c r="L100" s="67">
        <v>7.0000000000000007E-2</v>
      </c>
    </row>
    <row r="101" spans="1:12" ht="12.75" thickBot="1" x14ac:dyDescent="0.25">
      <c r="A101" s="42"/>
      <c r="B101" s="13" t="s">
        <v>213</v>
      </c>
      <c r="C101" s="58" t="s">
        <v>191</v>
      </c>
      <c r="D101" s="30"/>
      <c r="E101" s="30"/>
      <c r="F101" s="54"/>
      <c r="G101" s="30"/>
      <c r="H101" s="30">
        <v>80</v>
      </c>
      <c r="I101" s="7"/>
      <c r="J101" s="65"/>
      <c r="K101" s="13"/>
      <c r="L101" s="12" t="s">
        <v>194</v>
      </c>
    </row>
    <row r="102" spans="1:12" ht="12.75" thickBot="1" x14ac:dyDescent="0.25">
      <c r="A102" s="42"/>
      <c r="B102" s="13" t="s">
        <v>214</v>
      </c>
      <c r="C102" s="58" t="s">
        <v>192</v>
      </c>
      <c r="D102" s="30"/>
      <c r="E102" s="30"/>
      <c r="F102" s="54"/>
      <c r="G102" s="30"/>
      <c r="H102" s="30">
        <v>80</v>
      </c>
      <c r="I102" s="7"/>
      <c r="J102" s="65"/>
      <c r="K102" s="13"/>
      <c r="L102" s="12" t="s">
        <v>194</v>
      </c>
    </row>
    <row r="103" spans="1:12" ht="12.75" thickBot="1" x14ac:dyDescent="0.25">
      <c r="A103" s="42"/>
      <c r="B103" s="13" t="s">
        <v>215</v>
      </c>
      <c r="C103" s="58" t="s">
        <v>190</v>
      </c>
      <c r="D103" s="30"/>
      <c r="E103" s="30"/>
      <c r="F103" s="54"/>
      <c r="G103" s="30"/>
      <c r="H103" s="30">
        <v>240</v>
      </c>
      <c r="I103" s="7"/>
      <c r="J103" s="65"/>
      <c r="K103" s="13"/>
      <c r="L103" s="12"/>
    </row>
    <row r="104" spans="1:12" ht="12.75" thickBot="1" x14ac:dyDescent="0.25">
      <c r="A104" s="42"/>
      <c r="B104" s="13" t="s">
        <v>216</v>
      </c>
      <c r="C104" s="58" t="s">
        <v>183</v>
      </c>
      <c r="D104" s="30"/>
      <c r="E104" s="30"/>
      <c r="F104" s="54"/>
      <c r="G104" s="30"/>
      <c r="H104" s="30">
        <v>60</v>
      </c>
      <c r="I104" s="7"/>
      <c r="J104" s="65"/>
      <c r="K104" s="13"/>
      <c r="L104" s="12"/>
    </row>
    <row r="105" spans="1:12" ht="12.75" thickBot="1" x14ac:dyDescent="0.25">
      <c r="A105" s="42"/>
      <c r="B105" s="13" t="s">
        <v>217</v>
      </c>
      <c r="C105" s="58" t="s">
        <v>193</v>
      </c>
      <c r="D105" s="30"/>
      <c r="E105" s="30"/>
      <c r="F105" s="54"/>
      <c r="G105" s="30"/>
      <c r="H105" s="30">
        <v>100</v>
      </c>
      <c r="I105" s="7"/>
      <c r="J105" s="65"/>
      <c r="K105" s="13"/>
      <c r="L105" s="12" t="s">
        <v>194</v>
      </c>
    </row>
    <row r="106" spans="1:12" ht="24.75" thickBot="1" x14ac:dyDescent="0.25">
      <c r="A106" s="42"/>
      <c r="B106" s="13" t="s">
        <v>218</v>
      </c>
      <c r="C106" s="58" t="s">
        <v>189</v>
      </c>
      <c r="D106" s="30"/>
      <c r="E106" s="30"/>
      <c r="F106" s="54"/>
      <c r="G106" s="30"/>
      <c r="H106" s="30"/>
      <c r="I106" s="7"/>
      <c r="J106" s="65"/>
      <c r="K106" s="13"/>
      <c r="L106" s="12"/>
    </row>
  </sheetData>
  <phoneticPr fontId="3" type="noConversion"/>
  <printOptions horizontalCentered="1"/>
  <pageMargins left="0.59055118110236227" right="0.59055118110236227" top="0.59055118110236227" bottom="0.59055118110236227" header="0.23622047244094491" footer="0.23622047244094491"/>
  <pageSetup paperSize="9" scale="64" fitToHeight="0" orientation="portrait" r:id="rId1"/>
  <headerFooter>
    <oddFooter>&amp;R&amp;P (&amp;N)</oddFooter>
  </headerFooter>
  <ignoredErrors>
    <ignoredError sqref="F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ARK-E2013 Space List</vt:lpstr>
      <vt:lpstr>'ARK-E2013 Space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esa.ruskeepaa</dc:creator>
  <cp:lastModifiedBy>Esa Ruskeepää</cp:lastModifiedBy>
  <cp:lastPrinted>2021-08-23T07:22:24Z</cp:lastPrinted>
  <dcterms:created xsi:type="dcterms:W3CDTF">2021-08-17T18:42:43Z</dcterms:created>
  <dcterms:modified xsi:type="dcterms:W3CDTF">2021-09-16T07:37:15Z</dcterms:modified>
</cp:coreProperties>
</file>