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karri/Desktop/Aalto/4. vuosi/Fundamentals_opetus/EX_5_Learning Curves/"/>
    </mc:Choice>
  </mc:AlternateContent>
  <xr:revisionPtr revIDLastSave="0" documentId="13_ncr:1_{2F3EA437-A7D2-4548-A034-85192E99C67D}" xr6:coauthVersionLast="47" xr6:coauthVersionMax="47" xr10:uidLastSave="{00000000-0000-0000-0000-000000000000}"/>
  <bookViews>
    <workbookView xWindow="6340" yWindow="500" windowWidth="20660" windowHeight="20500" activeTab="1" xr2:uid="{00000000-000D-0000-FFFF-FFFF00000000}"/>
  </bookViews>
  <sheets>
    <sheet name="Template" sheetId="4" r:id="rId1"/>
    <sheet name="Solution" sheetId="3" r:id="rId2"/>
  </sheets>
  <definedNames>
    <definedName name="solver_adj" localSheetId="1" hidden="1">Solution!$J$8:$J$9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100</definedName>
    <definedName name="solver_itr" localSheetId="0" hidden="1">100</definedName>
    <definedName name="solver_lin" localSheetId="1" hidden="1">2</definedName>
    <definedName name="solver_lin" localSheetId="0" hidden="1">2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"0,075"</definedName>
    <definedName name="solver_mrt" localSheetId="0" hidden="1">"0,075"</definedName>
    <definedName name="solver_msl" localSheetId="1" hidden="1">2</definedName>
    <definedName name="solver_msl" localSheetId="0" hidden="1">2</definedName>
    <definedName name="solver_neg" localSheetId="1" hidden="1">2</definedName>
    <definedName name="solver_neg" localSheetId="0" hidden="1">2</definedName>
    <definedName name="solver_nod" localSheetId="1" hidden="1">2147483647</definedName>
    <definedName name="solver_nod" localSheetId="0" hidden="1">2147483647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Solution!$J$10</definedName>
    <definedName name="solver_pre" localSheetId="1" hidden="1">0.000001</definedName>
    <definedName name="solver_pre" localSheetId="0" hidden="1">0.000001</definedName>
    <definedName name="solver_rbv" localSheetId="1" hidden="1">1</definedName>
    <definedName name="solver_rbv" localSheetId="0" hidden="1">1</definedName>
    <definedName name="solver_rlx" localSheetId="1" hidden="1">1</definedName>
    <definedName name="solver_rlx" localSheetId="0" hidden="1">1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100</definedName>
    <definedName name="solver_tim" localSheetId="0" hidden="1">100</definedName>
    <definedName name="solver_tol" localSheetId="1" hidden="1">0.01</definedName>
    <definedName name="solver_tol" localSheetId="0" hidden="1">0.01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3" l="1"/>
  <c r="D49" i="3"/>
  <c r="D47" i="3"/>
  <c r="D48" i="3"/>
  <c r="D50" i="3"/>
  <c r="D51" i="3"/>
  <c r="D46" i="3"/>
  <c r="J11" i="3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E5" i="3"/>
  <c r="J10" i="3" l="1"/>
</calcChain>
</file>

<file path=xl/sharedStrings.xml><?xml version="1.0" encoding="utf-8"?>
<sst xmlns="http://schemas.openxmlformats.org/spreadsheetml/2006/main" count="42" uniqueCount="20">
  <si>
    <t>Year</t>
  </si>
  <si>
    <t>A</t>
  </si>
  <si>
    <t>Cumulative capacity that yields a price of $0.5/W</t>
  </si>
  <si>
    <t>beta</t>
  </si>
  <si>
    <t>Sum of squared errors</t>
  </si>
  <si>
    <t>Progress ratio</t>
  </si>
  <si>
    <t>Capacity</t>
  </si>
  <si>
    <t>$/W</t>
  </si>
  <si>
    <t>Historic</t>
  </si>
  <si>
    <t>Modeled</t>
  </si>
  <si>
    <t>Error squared</t>
  </si>
  <si>
    <t>($/W)^2</t>
  </si>
  <si>
    <t>Solar PV modules globaly</t>
  </si>
  <si>
    <t>Notes about data</t>
  </si>
  <si>
    <t>Source for capacity data: https://ourworldindata.org/grapher/solar-pv-cumulative-capacity?time=earliest..latest</t>
  </si>
  <si>
    <t>Source for cost data: https://ourworldindata.org/grapher/solar-pv-prices?time=1976..latest</t>
  </si>
  <si>
    <t>MW</t>
  </si>
  <si>
    <t>Capacity refers to cumulative installed capacity. Cost refers to capacity weighted global cost average for PV modules in terms of $ per W peak.</t>
  </si>
  <si>
    <t>Cost</t>
  </si>
  <si>
    <t>Module costs are only part of the system cots, they exclude various so-called balance-of-system (other componet) costs and soft costs related to planning, construction and financing.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</si>
</sst>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\ %"/>
    <numFmt numFmtId="166" formatCode="_-* #,##0.000\ _€_-;\-* #,##0.000\ _€_-;_-* &quot;-&quot;??\ _€_-;_-@_-"/>
    <numFmt numFmtId="167" formatCode="#,##0.0"/>
    <numFmt numFmtId="168" formatCode="0.0"/>
  </numFmts>
  <fonts count="9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3F3F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4" fillId="2" borderId="1" applyNumberFormat="0" applyAlignment="0" applyProtection="0"/>
    <xf numFmtId="0" fontId="5" fillId="6" borderId="2" applyNumberFormat="0" applyAlignment="0" applyProtection="0"/>
  </cellStyleXfs>
  <cellXfs count="35">
    <xf numFmtId="0" fontId="0" fillId="0" borderId="0" xfId="0"/>
    <xf numFmtId="0" fontId="2" fillId="0" borderId="0" xfId="2" applyFont="1"/>
    <xf numFmtId="164" fontId="3" fillId="0" borderId="0" xfId="1" applyFont="1"/>
    <xf numFmtId="165" fontId="3" fillId="0" borderId="0" xfId="3" applyNumberFormat="1" applyFont="1"/>
    <xf numFmtId="166" fontId="0" fillId="0" borderId="0" xfId="0" applyNumberFormat="1"/>
    <xf numFmtId="0" fontId="0" fillId="0" borderId="0" xfId="0" applyAlignment="1">
      <alignment horizontal="right"/>
    </xf>
    <xf numFmtId="0" fontId="6" fillId="0" borderId="0" xfId="2" applyFont="1"/>
    <xf numFmtId="10" fontId="0" fillId="0" borderId="0" xfId="0" applyNumberFormat="1"/>
    <xf numFmtId="3" fontId="7" fillId="0" borderId="0" xfId="1" applyNumberFormat="1" applyFont="1"/>
    <xf numFmtId="167" fontId="7" fillId="0" borderId="0" xfId="0" applyNumberFormat="1" applyFont="1" applyAlignment="1">
      <alignment wrapText="1"/>
    </xf>
    <xf numFmtId="167" fontId="7" fillId="0" borderId="0" xfId="1" applyNumberFormat="1" applyFont="1"/>
    <xf numFmtId="2" fontId="7" fillId="0" borderId="0" xfId="0" applyNumberFormat="1" applyFont="1"/>
    <xf numFmtId="168" fontId="7" fillId="0" borderId="0" xfId="0" applyNumberFormat="1" applyFont="1" applyAlignment="1">
      <alignment wrapText="1"/>
    </xf>
    <xf numFmtId="168" fontId="7" fillId="0" borderId="0" xfId="0" applyNumberFormat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0" xfId="0" applyFont="1" applyFill="1"/>
    <xf numFmtId="0" fontId="2" fillId="5" borderId="0" xfId="0" applyFont="1" applyFill="1"/>
    <xf numFmtId="0" fontId="0" fillId="5" borderId="0" xfId="0" applyFont="1" applyFill="1"/>
    <xf numFmtId="0" fontId="2" fillId="4" borderId="0" xfId="0" applyFont="1" applyFill="1"/>
    <xf numFmtId="0" fontId="0" fillId="4" borderId="0" xfId="0" applyFont="1" applyFill="1" applyAlignment="1">
      <alignment wrapText="1"/>
    </xf>
    <xf numFmtId="0" fontId="0" fillId="4" borderId="0" xfId="0" applyFont="1" applyFill="1" applyAlignment="1">
      <alignment horizontal="center" wrapText="1"/>
    </xf>
    <xf numFmtId="3" fontId="0" fillId="0" borderId="0" xfId="0" applyNumberFormat="1" applyFont="1"/>
    <xf numFmtId="3" fontId="5" fillId="6" borderId="2" xfId="5" applyNumberFormat="1"/>
    <xf numFmtId="2" fontId="4" fillId="2" borderId="1" xfId="4" applyNumberFormat="1" applyFont="1"/>
    <xf numFmtId="2" fontId="0" fillId="0" borderId="0" xfId="0" applyNumberFormat="1" applyFont="1"/>
    <xf numFmtId="168" fontId="0" fillId="0" borderId="0" xfId="0" applyNumberFormat="1" applyFont="1"/>
    <xf numFmtId="2" fontId="0" fillId="0" borderId="0" xfId="0" applyNumberFormat="1"/>
    <xf numFmtId="3" fontId="4" fillId="2" borderId="1" xfId="4" applyNumberFormat="1"/>
    <xf numFmtId="2" fontId="8" fillId="6" borderId="2" xfId="5" applyNumberFormat="1" applyFont="1"/>
    <xf numFmtId="4" fontId="4" fillId="2" borderId="1" xfId="4" applyNumberFormat="1"/>
    <xf numFmtId="1" fontId="4" fillId="2" borderId="1" xfId="4" applyNumberFormat="1" applyFont="1"/>
    <xf numFmtId="9" fontId="8" fillId="6" borderId="2" xfId="3" applyFont="1" applyFill="1" applyBorder="1"/>
    <xf numFmtId="0" fontId="0" fillId="4" borderId="0" xfId="0" applyFont="1" applyFill="1" applyAlignment="1">
      <alignment horizontal="center" wrapText="1"/>
    </xf>
  </cellXfs>
  <cellStyles count="6">
    <cellStyle name="Comma" xfId="1" builtinId="3"/>
    <cellStyle name="Input" xfId="4" builtinId="20"/>
    <cellStyle name="Normal" xfId="0" builtinId="0"/>
    <cellStyle name="Normal_Sheet1" xfId="2" xr:uid="{00000000-0005-0000-0000-000004000000}"/>
    <cellStyle name="Output" xfId="5" builtinId="21" customBuiltin="1"/>
    <cellStyle name="Percent" xfId="3" builtinId="5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84739583333333"/>
          <c:y val="2.6660306865425504E-2"/>
          <c:w val="0.76649322916666662"/>
          <c:h val="0.82857361111111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Template!$C$3</c:f>
              <c:strCache>
                <c:ptCount val="1"/>
                <c:pt idx="0">
                  <c:v>Historic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Template!$B$5:$B$45</c:f>
              <c:numCache>
                <c:formatCode>#\ ##0.0</c:formatCode>
                <c:ptCount val="41"/>
                <c:pt idx="0">
                  <c:v>0.3</c:v>
                </c:pt>
                <c:pt idx="1">
                  <c:v>0.85</c:v>
                </c:pt>
                <c:pt idx="2">
                  <c:v>1.8</c:v>
                </c:pt>
                <c:pt idx="3">
                  <c:v>3.3</c:v>
                </c:pt>
                <c:pt idx="4">
                  <c:v>6.5</c:v>
                </c:pt>
                <c:pt idx="5" formatCode="#,##0">
                  <c:v>12.5</c:v>
                </c:pt>
                <c:pt idx="6" formatCode="#,##0">
                  <c:v>20</c:v>
                </c:pt>
                <c:pt idx="7" formatCode="#,##0">
                  <c:v>43</c:v>
                </c:pt>
                <c:pt idx="8" formatCode="#,##0">
                  <c:v>67</c:v>
                </c:pt>
                <c:pt idx="9" formatCode="#,##0">
                  <c:v>90</c:v>
                </c:pt>
                <c:pt idx="10" formatCode="#,##0">
                  <c:v>120</c:v>
                </c:pt>
                <c:pt idx="11" formatCode="#,##0">
                  <c:v>150</c:v>
                </c:pt>
                <c:pt idx="12" formatCode="#,##0">
                  <c:v>175</c:v>
                </c:pt>
                <c:pt idx="13" formatCode="#,##0">
                  <c:v>220</c:v>
                </c:pt>
                <c:pt idx="14" formatCode="#,##0">
                  <c:v>270</c:v>
                </c:pt>
                <c:pt idx="15" formatCode="#,##0">
                  <c:v>330</c:v>
                </c:pt>
                <c:pt idx="16" formatCode="#,##0">
                  <c:v>400</c:v>
                </c:pt>
                <c:pt idx="17" formatCode="#,##0">
                  <c:v>450</c:v>
                </c:pt>
                <c:pt idx="18" formatCode="#,##0">
                  <c:v>500</c:v>
                </c:pt>
                <c:pt idx="19" formatCode="#,##0">
                  <c:v>575</c:v>
                </c:pt>
                <c:pt idx="20" formatCode="#,##0">
                  <c:v>700</c:v>
                </c:pt>
                <c:pt idx="21" formatCode="#,##0">
                  <c:v>800</c:v>
                </c:pt>
                <c:pt idx="22" formatCode="#,##0">
                  <c:v>975</c:v>
                </c:pt>
                <c:pt idx="23" formatCode="#,##0">
                  <c:v>1250</c:v>
                </c:pt>
                <c:pt idx="24" formatCode="#,##0">
                  <c:v>1500</c:v>
                </c:pt>
                <c:pt idx="25" formatCode="#,##0">
                  <c:v>1750</c:v>
                </c:pt>
                <c:pt idx="26" formatCode="#,##0">
                  <c:v>2300</c:v>
                </c:pt>
                <c:pt idx="27" formatCode="#,##0">
                  <c:v>3000</c:v>
                </c:pt>
                <c:pt idx="28" formatCode="#,##0">
                  <c:v>4300</c:v>
                </c:pt>
                <c:pt idx="29" formatCode="#,##0">
                  <c:v>6000</c:v>
                </c:pt>
                <c:pt idx="30" formatCode="#,##0">
                  <c:v>8500</c:v>
                </c:pt>
                <c:pt idx="31" formatCode="#,##0">
                  <c:v>10300</c:v>
                </c:pt>
                <c:pt idx="32" formatCode="#,##0">
                  <c:v>20000</c:v>
                </c:pt>
                <c:pt idx="33" formatCode="#,##0">
                  <c:v>30000</c:v>
                </c:pt>
                <c:pt idx="34" formatCode="#,##0">
                  <c:v>50000</c:v>
                </c:pt>
                <c:pt idx="35" formatCode="#,##0">
                  <c:v>70000</c:v>
                </c:pt>
                <c:pt idx="36" formatCode="#,##0">
                  <c:v>100500</c:v>
                </c:pt>
                <c:pt idx="37" formatCode="#,##0">
                  <c:v>139000</c:v>
                </c:pt>
                <c:pt idx="38" formatCode="#,##0">
                  <c:v>178000</c:v>
                </c:pt>
                <c:pt idx="39" formatCode="#,##0">
                  <c:v>228000</c:v>
                </c:pt>
                <c:pt idx="40" formatCode="#,##0">
                  <c:v>303000</c:v>
                </c:pt>
              </c:numCache>
            </c:numRef>
          </c:xVal>
          <c:yVal>
            <c:numRef>
              <c:f>Template!$C$5:$C$45</c:f>
              <c:numCache>
                <c:formatCode>0.0</c:formatCode>
                <c:ptCount val="41"/>
                <c:pt idx="0">
                  <c:v>66.104835089999995</c:v>
                </c:pt>
                <c:pt idx="1">
                  <c:v>46.440539190000003</c:v>
                </c:pt>
                <c:pt idx="2">
                  <c:v>33.282687770000003</c:v>
                </c:pt>
                <c:pt idx="3">
                  <c:v>29.69249275</c:v>
                </c:pt>
                <c:pt idx="4">
                  <c:v>23.755360759999999</c:v>
                </c:pt>
                <c:pt idx="5">
                  <c:v>17.918799719999999</c:v>
                </c:pt>
                <c:pt idx="6">
                  <c:v>18.032817779999998</c:v>
                </c:pt>
                <c:pt idx="7">
                  <c:v>16.843944430000001</c:v>
                </c:pt>
                <c:pt idx="8">
                  <c:v>13.717773490000001</c:v>
                </c:pt>
                <c:pt idx="9">
                  <c:v>12.49436648</c:v>
                </c:pt>
                <c:pt idx="10">
                  <c:v>11.688438</c:v>
                </c:pt>
                <c:pt idx="11">
                  <c:v>9.801145644</c:v>
                </c:pt>
                <c:pt idx="12">
                  <c:v>9.7328734630000007</c:v>
                </c:pt>
                <c:pt idx="13">
                  <c:v>9.7899546500000003</c:v>
                </c:pt>
                <c:pt idx="14">
                  <c:v>10.009798719999999</c:v>
                </c:pt>
                <c:pt idx="15">
                  <c:v>9.2940414239999996</c:v>
                </c:pt>
                <c:pt idx="16">
                  <c:v>8.7790856529999992</c:v>
                </c:pt>
                <c:pt idx="17">
                  <c:v>7.8227451410000004</c:v>
                </c:pt>
                <c:pt idx="18">
                  <c:v>7.6450519779999997</c:v>
                </c:pt>
                <c:pt idx="19">
                  <c:v>7.0702964640000001</c:v>
                </c:pt>
                <c:pt idx="20">
                  <c:v>5.880830563</c:v>
                </c:pt>
                <c:pt idx="21">
                  <c:v>5.8235685630000003</c:v>
                </c:pt>
                <c:pt idx="22">
                  <c:v>4.8927918330000004</c:v>
                </c:pt>
                <c:pt idx="23">
                  <c:v>4.4797167160000004</c:v>
                </c:pt>
                <c:pt idx="24">
                  <c:v>3.650031142</c:v>
                </c:pt>
                <c:pt idx="25">
                  <c:v>3.4387699550000002</c:v>
                </c:pt>
                <c:pt idx="26">
                  <c:v>3.5146111150000001</c:v>
                </c:pt>
                <c:pt idx="27">
                  <c:v>3.3207727519999999</c:v>
                </c:pt>
                <c:pt idx="28">
                  <c:v>3.5367933210000002</c:v>
                </c:pt>
                <c:pt idx="29">
                  <c:v>3.5801574239999998</c:v>
                </c:pt>
                <c:pt idx="30">
                  <c:v>3.8859214020000001</c:v>
                </c:pt>
                <c:pt idx="31">
                  <c:v>3.9080588490000001</c:v>
                </c:pt>
                <c:pt idx="32">
                  <c:v>3.5588564229999999</c:v>
                </c:pt>
                <c:pt idx="33">
                  <c:v>2.3692676000000001</c:v>
                </c:pt>
                <c:pt idx="34">
                  <c:v>1.589153601</c:v>
                </c:pt>
                <c:pt idx="35">
                  <c:v>1.441280262</c:v>
                </c:pt>
                <c:pt idx="36">
                  <c:v>0.77472840799999998</c:v>
                </c:pt>
                <c:pt idx="37">
                  <c:v>0.82330228400000005</c:v>
                </c:pt>
                <c:pt idx="38">
                  <c:v>0.71</c:v>
                </c:pt>
                <c:pt idx="39">
                  <c:v>0.66</c:v>
                </c:pt>
                <c:pt idx="40">
                  <c:v>0.62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67-44EF-8C19-B32E0EBEFB7C}"/>
            </c:ext>
          </c:extLst>
        </c:ser>
        <c:ser>
          <c:idx val="1"/>
          <c:order val="1"/>
          <c:tx>
            <c:strRef>
              <c:f>Template!$D$3</c:f>
              <c:strCache>
                <c:ptCount val="1"/>
                <c:pt idx="0">
                  <c:v>Modeled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Template!$B$5:$B$45</c:f>
              <c:numCache>
                <c:formatCode>#\ ##0.0</c:formatCode>
                <c:ptCount val="41"/>
                <c:pt idx="0">
                  <c:v>0.3</c:v>
                </c:pt>
                <c:pt idx="1">
                  <c:v>0.85</c:v>
                </c:pt>
                <c:pt idx="2">
                  <c:v>1.8</c:v>
                </c:pt>
                <c:pt idx="3">
                  <c:v>3.3</c:v>
                </c:pt>
                <c:pt idx="4">
                  <c:v>6.5</c:v>
                </c:pt>
                <c:pt idx="5" formatCode="#,##0">
                  <c:v>12.5</c:v>
                </c:pt>
                <c:pt idx="6" formatCode="#,##0">
                  <c:v>20</c:v>
                </c:pt>
                <c:pt idx="7" formatCode="#,##0">
                  <c:v>43</c:v>
                </c:pt>
                <c:pt idx="8" formatCode="#,##0">
                  <c:v>67</c:v>
                </c:pt>
                <c:pt idx="9" formatCode="#,##0">
                  <c:v>90</c:v>
                </c:pt>
                <c:pt idx="10" formatCode="#,##0">
                  <c:v>120</c:v>
                </c:pt>
                <c:pt idx="11" formatCode="#,##0">
                  <c:v>150</c:v>
                </c:pt>
                <c:pt idx="12" formatCode="#,##0">
                  <c:v>175</c:v>
                </c:pt>
                <c:pt idx="13" formatCode="#,##0">
                  <c:v>220</c:v>
                </c:pt>
                <c:pt idx="14" formatCode="#,##0">
                  <c:v>270</c:v>
                </c:pt>
                <c:pt idx="15" formatCode="#,##0">
                  <c:v>330</c:v>
                </c:pt>
                <c:pt idx="16" formatCode="#,##0">
                  <c:v>400</c:v>
                </c:pt>
                <c:pt idx="17" formatCode="#,##0">
                  <c:v>450</c:v>
                </c:pt>
                <c:pt idx="18" formatCode="#,##0">
                  <c:v>500</c:v>
                </c:pt>
                <c:pt idx="19" formatCode="#,##0">
                  <c:v>575</c:v>
                </c:pt>
                <c:pt idx="20" formatCode="#,##0">
                  <c:v>700</c:v>
                </c:pt>
                <c:pt idx="21" formatCode="#,##0">
                  <c:v>800</c:v>
                </c:pt>
                <c:pt idx="22" formatCode="#,##0">
                  <c:v>975</c:v>
                </c:pt>
                <c:pt idx="23" formatCode="#,##0">
                  <c:v>1250</c:v>
                </c:pt>
                <c:pt idx="24" formatCode="#,##0">
                  <c:v>1500</c:v>
                </c:pt>
                <c:pt idx="25" formatCode="#,##0">
                  <c:v>1750</c:v>
                </c:pt>
                <c:pt idx="26" formatCode="#,##0">
                  <c:v>2300</c:v>
                </c:pt>
                <c:pt idx="27" formatCode="#,##0">
                  <c:v>3000</c:v>
                </c:pt>
                <c:pt idx="28" formatCode="#,##0">
                  <c:v>4300</c:v>
                </c:pt>
                <c:pt idx="29" formatCode="#,##0">
                  <c:v>6000</c:v>
                </c:pt>
                <c:pt idx="30" formatCode="#,##0">
                  <c:v>8500</c:v>
                </c:pt>
                <c:pt idx="31" formatCode="#,##0">
                  <c:v>10300</c:v>
                </c:pt>
                <c:pt idx="32" formatCode="#,##0">
                  <c:v>20000</c:v>
                </c:pt>
                <c:pt idx="33" formatCode="#,##0">
                  <c:v>30000</c:v>
                </c:pt>
                <c:pt idx="34" formatCode="#,##0">
                  <c:v>50000</c:v>
                </c:pt>
                <c:pt idx="35" formatCode="#,##0">
                  <c:v>70000</c:v>
                </c:pt>
                <c:pt idx="36" formatCode="#,##0">
                  <c:v>100500</c:v>
                </c:pt>
                <c:pt idx="37" formatCode="#,##0">
                  <c:v>139000</c:v>
                </c:pt>
                <c:pt idx="38" formatCode="#,##0">
                  <c:v>178000</c:v>
                </c:pt>
                <c:pt idx="39" formatCode="#,##0">
                  <c:v>228000</c:v>
                </c:pt>
                <c:pt idx="40" formatCode="#,##0">
                  <c:v>303000</c:v>
                </c:pt>
              </c:numCache>
            </c:numRef>
          </c:xVal>
          <c:yVal>
            <c:numRef>
              <c:f>Template!$D$5:$D$45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67-44EF-8C19-B32E0EBEF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93896"/>
        <c:axId val="425194288"/>
      </c:scatterChart>
      <c:valAx>
        <c:axId val="425193896"/>
        <c:scaling>
          <c:logBase val="10"/>
          <c:orientation val="minMax"/>
          <c:max val="100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Capacity (MW)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FI"/>
          </a:p>
        </c:txPr>
        <c:crossAx val="425194288"/>
        <c:crossesAt val="0.1"/>
        <c:crossBetween val="midCat"/>
      </c:valAx>
      <c:valAx>
        <c:axId val="425194288"/>
        <c:scaling>
          <c:logBase val="10"/>
          <c:orientation val="minMax"/>
          <c:min val="0.1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Cost ($/W)</a:t>
                </a:r>
              </a:p>
            </c:rich>
          </c:tx>
          <c:layout>
            <c:manualLayout>
              <c:xMode val="edge"/>
              <c:yMode val="edge"/>
              <c:x val="1.1024305555555556E-2"/>
              <c:y val="0.40526361111111109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25193896"/>
        <c:crossesAt val="1.0000000000000002E-2"/>
        <c:crossBetween val="midCat"/>
      </c:valAx>
    </c:plotArea>
    <c:legend>
      <c:legendPos val="r"/>
      <c:layout>
        <c:manualLayout>
          <c:xMode val="edge"/>
          <c:yMode val="edge"/>
          <c:x val="0.7317810763888889"/>
          <c:y val="4.7296111111111108E-2"/>
          <c:w val="0.15486979166666667"/>
          <c:h val="0.1361416666666666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100"/>
      </a:pPr>
      <a:endParaRPr lang="en-F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84739583333333"/>
          <c:y val="2.6660306865425504E-2"/>
          <c:w val="0.76649322916666662"/>
          <c:h val="0.82857361111111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Template!$C$3</c:f>
              <c:strCache>
                <c:ptCount val="1"/>
                <c:pt idx="0">
                  <c:v>Historic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Template!$B$5:$B$45</c:f>
              <c:numCache>
                <c:formatCode>#\ ##0.0</c:formatCode>
                <c:ptCount val="41"/>
                <c:pt idx="0">
                  <c:v>0.3</c:v>
                </c:pt>
                <c:pt idx="1">
                  <c:v>0.85</c:v>
                </c:pt>
                <c:pt idx="2">
                  <c:v>1.8</c:v>
                </c:pt>
                <c:pt idx="3">
                  <c:v>3.3</c:v>
                </c:pt>
                <c:pt idx="4">
                  <c:v>6.5</c:v>
                </c:pt>
                <c:pt idx="5" formatCode="#,##0">
                  <c:v>12.5</c:v>
                </c:pt>
                <c:pt idx="6" formatCode="#,##0">
                  <c:v>20</c:v>
                </c:pt>
                <c:pt idx="7" formatCode="#,##0">
                  <c:v>43</c:v>
                </c:pt>
                <c:pt idx="8" formatCode="#,##0">
                  <c:v>67</c:v>
                </c:pt>
                <c:pt idx="9" formatCode="#,##0">
                  <c:v>90</c:v>
                </c:pt>
                <c:pt idx="10" formatCode="#,##0">
                  <c:v>120</c:v>
                </c:pt>
                <c:pt idx="11" formatCode="#,##0">
                  <c:v>150</c:v>
                </c:pt>
                <c:pt idx="12" formatCode="#,##0">
                  <c:v>175</c:v>
                </c:pt>
                <c:pt idx="13" formatCode="#,##0">
                  <c:v>220</c:v>
                </c:pt>
                <c:pt idx="14" formatCode="#,##0">
                  <c:v>270</c:v>
                </c:pt>
                <c:pt idx="15" formatCode="#,##0">
                  <c:v>330</c:v>
                </c:pt>
                <c:pt idx="16" formatCode="#,##0">
                  <c:v>400</c:v>
                </c:pt>
                <c:pt idx="17" formatCode="#,##0">
                  <c:v>450</c:v>
                </c:pt>
                <c:pt idx="18" formatCode="#,##0">
                  <c:v>500</c:v>
                </c:pt>
                <c:pt idx="19" formatCode="#,##0">
                  <c:v>575</c:v>
                </c:pt>
                <c:pt idx="20" formatCode="#,##0">
                  <c:v>700</c:v>
                </c:pt>
                <c:pt idx="21" formatCode="#,##0">
                  <c:v>800</c:v>
                </c:pt>
                <c:pt idx="22" formatCode="#,##0">
                  <c:v>975</c:v>
                </c:pt>
                <c:pt idx="23" formatCode="#,##0">
                  <c:v>1250</c:v>
                </c:pt>
                <c:pt idx="24" formatCode="#,##0">
                  <c:v>1500</c:v>
                </c:pt>
                <c:pt idx="25" formatCode="#,##0">
                  <c:v>1750</c:v>
                </c:pt>
                <c:pt idx="26" formatCode="#,##0">
                  <c:v>2300</c:v>
                </c:pt>
                <c:pt idx="27" formatCode="#,##0">
                  <c:v>3000</c:v>
                </c:pt>
                <c:pt idx="28" formatCode="#,##0">
                  <c:v>4300</c:v>
                </c:pt>
                <c:pt idx="29" formatCode="#,##0">
                  <c:v>6000</c:v>
                </c:pt>
                <c:pt idx="30" formatCode="#,##0">
                  <c:v>8500</c:v>
                </c:pt>
                <c:pt idx="31" formatCode="#,##0">
                  <c:v>10300</c:v>
                </c:pt>
                <c:pt idx="32" formatCode="#,##0">
                  <c:v>20000</c:v>
                </c:pt>
                <c:pt idx="33" formatCode="#,##0">
                  <c:v>30000</c:v>
                </c:pt>
                <c:pt idx="34" formatCode="#,##0">
                  <c:v>50000</c:v>
                </c:pt>
                <c:pt idx="35" formatCode="#,##0">
                  <c:v>70000</c:v>
                </c:pt>
                <c:pt idx="36" formatCode="#,##0">
                  <c:v>100500</c:v>
                </c:pt>
                <c:pt idx="37" formatCode="#,##0">
                  <c:v>139000</c:v>
                </c:pt>
                <c:pt idx="38" formatCode="#,##0">
                  <c:v>178000</c:v>
                </c:pt>
                <c:pt idx="39" formatCode="#,##0">
                  <c:v>228000</c:v>
                </c:pt>
                <c:pt idx="40" formatCode="#,##0">
                  <c:v>303000</c:v>
                </c:pt>
              </c:numCache>
            </c:numRef>
          </c:xVal>
          <c:yVal>
            <c:numRef>
              <c:f>Template!$C$5:$C$45</c:f>
              <c:numCache>
                <c:formatCode>0.0</c:formatCode>
                <c:ptCount val="41"/>
                <c:pt idx="0">
                  <c:v>66.104835089999995</c:v>
                </c:pt>
                <c:pt idx="1">
                  <c:v>46.440539190000003</c:v>
                </c:pt>
                <c:pt idx="2">
                  <c:v>33.282687770000003</c:v>
                </c:pt>
                <c:pt idx="3">
                  <c:v>29.69249275</c:v>
                </c:pt>
                <c:pt idx="4">
                  <c:v>23.755360759999999</c:v>
                </c:pt>
                <c:pt idx="5">
                  <c:v>17.918799719999999</c:v>
                </c:pt>
                <c:pt idx="6">
                  <c:v>18.032817779999998</c:v>
                </c:pt>
                <c:pt idx="7">
                  <c:v>16.843944430000001</c:v>
                </c:pt>
                <c:pt idx="8">
                  <c:v>13.717773490000001</c:v>
                </c:pt>
                <c:pt idx="9">
                  <c:v>12.49436648</c:v>
                </c:pt>
                <c:pt idx="10">
                  <c:v>11.688438</c:v>
                </c:pt>
                <c:pt idx="11">
                  <c:v>9.801145644</c:v>
                </c:pt>
                <c:pt idx="12">
                  <c:v>9.7328734630000007</c:v>
                </c:pt>
                <c:pt idx="13">
                  <c:v>9.7899546500000003</c:v>
                </c:pt>
                <c:pt idx="14">
                  <c:v>10.009798719999999</c:v>
                </c:pt>
                <c:pt idx="15">
                  <c:v>9.2940414239999996</c:v>
                </c:pt>
                <c:pt idx="16">
                  <c:v>8.7790856529999992</c:v>
                </c:pt>
                <c:pt idx="17">
                  <c:v>7.8227451410000004</c:v>
                </c:pt>
                <c:pt idx="18">
                  <c:v>7.6450519779999997</c:v>
                </c:pt>
                <c:pt idx="19">
                  <c:v>7.0702964640000001</c:v>
                </c:pt>
                <c:pt idx="20">
                  <c:v>5.880830563</c:v>
                </c:pt>
                <c:pt idx="21">
                  <c:v>5.8235685630000003</c:v>
                </c:pt>
                <c:pt idx="22">
                  <c:v>4.8927918330000004</c:v>
                </c:pt>
                <c:pt idx="23">
                  <c:v>4.4797167160000004</c:v>
                </c:pt>
                <c:pt idx="24">
                  <c:v>3.650031142</c:v>
                </c:pt>
                <c:pt idx="25">
                  <c:v>3.4387699550000002</c:v>
                </c:pt>
                <c:pt idx="26">
                  <c:v>3.5146111150000001</c:v>
                </c:pt>
                <c:pt idx="27">
                  <c:v>3.3207727519999999</c:v>
                </c:pt>
                <c:pt idx="28">
                  <c:v>3.5367933210000002</c:v>
                </c:pt>
                <c:pt idx="29">
                  <c:v>3.5801574239999998</c:v>
                </c:pt>
                <c:pt idx="30">
                  <c:v>3.8859214020000001</c:v>
                </c:pt>
                <c:pt idx="31">
                  <c:v>3.9080588490000001</c:v>
                </c:pt>
                <c:pt idx="32">
                  <c:v>3.5588564229999999</c:v>
                </c:pt>
                <c:pt idx="33">
                  <c:v>2.3692676000000001</c:v>
                </c:pt>
                <c:pt idx="34">
                  <c:v>1.589153601</c:v>
                </c:pt>
                <c:pt idx="35">
                  <c:v>1.441280262</c:v>
                </c:pt>
                <c:pt idx="36">
                  <c:v>0.77472840799999998</c:v>
                </c:pt>
                <c:pt idx="37">
                  <c:v>0.82330228400000005</c:v>
                </c:pt>
                <c:pt idx="38">
                  <c:v>0.71</c:v>
                </c:pt>
                <c:pt idx="39">
                  <c:v>0.66</c:v>
                </c:pt>
                <c:pt idx="40">
                  <c:v>0.62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44-4997-BD1D-CFE86EA0F991}"/>
            </c:ext>
          </c:extLst>
        </c:ser>
        <c:ser>
          <c:idx val="1"/>
          <c:order val="1"/>
          <c:tx>
            <c:strRef>
              <c:f>Template!$D$3</c:f>
              <c:strCache>
                <c:ptCount val="1"/>
                <c:pt idx="0">
                  <c:v>Modeled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Template!$B$5:$B$45</c:f>
              <c:numCache>
                <c:formatCode>#\ ##0.0</c:formatCode>
                <c:ptCount val="41"/>
                <c:pt idx="0">
                  <c:v>0.3</c:v>
                </c:pt>
                <c:pt idx="1">
                  <c:v>0.85</c:v>
                </c:pt>
                <c:pt idx="2">
                  <c:v>1.8</c:v>
                </c:pt>
                <c:pt idx="3">
                  <c:v>3.3</c:v>
                </c:pt>
                <c:pt idx="4">
                  <c:v>6.5</c:v>
                </c:pt>
                <c:pt idx="5" formatCode="#,##0">
                  <c:v>12.5</c:v>
                </c:pt>
                <c:pt idx="6" formatCode="#,##0">
                  <c:v>20</c:v>
                </c:pt>
                <c:pt idx="7" formatCode="#,##0">
                  <c:v>43</c:v>
                </c:pt>
                <c:pt idx="8" formatCode="#,##0">
                  <c:v>67</c:v>
                </c:pt>
                <c:pt idx="9" formatCode="#,##0">
                  <c:v>90</c:v>
                </c:pt>
                <c:pt idx="10" formatCode="#,##0">
                  <c:v>120</c:v>
                </c:pt>
                <c:pt idx="11" formatCode="#,##0">
                  <c:v>150</c:v>
                </c:pt>
                <c:pt idx="12" formatCode="#,##0">
                  <c:v>175</c:v>
                </c:pt>
                <c:pt idx="13" formatCode="#,##0">
                  <c:v>220</c:v>
                </c:pt>
                <c:pt idx="14" formatCode="#,##0">
                  <c:v>270</c:v>
                </c:pt>
                <c:pt idx="15" formatCode="#,##0">
                  <c:v>330</c:v>
                </c:pt>
                <c:pt idx="16" formatCode="#,##0">
                  <c:v>400</c:v>
                </c:pt>
                <c:pt idx="17" formatCode="#,##0">
                  <c:v>450</c:v>
                </c:pt>
                <c:pt idx="18" formatCode="#,##0">
                  <c:v>500</c:v>
                </c:pt>
                <c:pt idx="19" formatCode="#,##0">
                  <c:v>575</c:v>
                </c:pt>
                <c:pt idx="20" formatCode="#,##0">
                  <c:v>700</c:v>
                </c:pt>
                <c:pt idx="21" formatCode="#,##0">
                  <c:v>800</c:v>
                </c:pt>
                <c:pt idx="22" formatCode="#,##0">
                  <c:v>975</c:v>
                </c:pt>
                <c:pt idx="23" formatCode="#,##0">
                  <c:v>1250</c:v>
                </c:pt>
                <c:pt idx="24" formatCode="#,##0">
                  <c:v>1500</c:v>
                </c:pt>
                <c:pt idx="25" formatCode="#,##0">
                  <c:v>1750</c:v>
                </c:pt>
                <c:pt idx="26" formatCode="#,##0">
                  <c:v>2300</c:v>
                </c:pt>
                <c:pt idx="27" formatCode="#,##0">
                  <c:v>3000</c:v>
                </c:pt>
                <c:pt idx="28" formatCode="#,##0">
                  <c:v>4300</c:v>
                </c:pt>
                <c:pt idx="29" formatCode="#,##0">
                  <c:v>6000</c:v>
                </c:pt>
                <c:pt idx="30" formatCode="#,##0">
                  <c:v>8500</c:v>
                </c:pt>
                <c:pt idx="31" formatCode="#,##0">
                  <c:v>10300</c:v>
                </c:pt>
                <c:pt idx="32" formatCode="#,##0">
                  <c:v>20000</c:v>
                </c:pt>
                <c:pt idx="33" formatCode="#,##0">
                  <c:v>30000</c:v>
                </c:pt>
                <c:pt idx="34" formatCode="#,##0">
                  <c:v>50000</c:v>
                </c:pt>
                <c:pt idx="35" formatCode="#,##0">
                  <c:v>70000</c:v>
                </c:pt>
                <c:pt idx="36" formatCode="#,##0">
                  <c:v>100500</c:v>
                </c:pt>
                <c:pt idx="37" formatCode="#,##0">
                  <c:v>139000</c:v>
                </c:pt>
                <c:pt idx="38" formatCode="#,##0">
                  <c:v>178000</c:v>
                </c:pt>
                <c:pt idx="39" formatCode="#,##0">
                  <c:v>228000</c:v>
                </c:pt>
                <c:pt idx="40" formatCode="#,##0">
                  <c:v>303000</c:v>
                </c:pt>
              </c:numCache>
            </c:numRef>
          </c:xVal>
          <c:yVal>
            <c:numRef>
              <c:f>Template!$D$5:$D$45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44-4997-BD1D-CFE86EA0F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93896"/>
        <c:axId val="425194288"/>
      </c:scatterChart>
      <c:valAx>
        <c:axId val="425193896"/>
        <c:scaling>
          <c:orientation val="minMax"/>
          <c:max val="310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Capacity (MW)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FI"/>
          </a:p>
        </c:txPr>
        <c:crossAx val="425194288"/>
        <c:crossesAt val="0.1"/>
        <c:crossBetween val="midCat"/>
      </c:valAx>
      <c:valAx>
        <c:axId val="425194288"/>
        <c:scaling>
          <c:orientation val="minMax"/>
          <c:min val="0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Cost ($/W)</a:t>
                </a:r>
              </a:p>
            </c:rich>
          </c:tx>
          <c:layout>
            <c:manualLayout>
              <c:xMode val="edge"/>
              <c:yMode val="edge"/>
              <c:x val="1.1024305555555556E-2"/>
              <c:y val="0.40526361111111109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25193896"/>
        <c:crossesAt val="1.0000000000000002E-2"/>
        <c:crossBetween val="midCat"/>
        <c:minorUnit val="5"/>
      </c:valAx>
    </c:plotArea>
    <c:legend>
      <c:legendPos val="r"/>
      <c:layout>
        <c:manualLayout>
          <c:xMode val="edge"/>
          <c:yMode val="edge"/>
          <c:x val="0.7317810763888889"/>
          <c:y val="4.7296111111111108E-2"/>
          <c:w val="0.15486979166666667"/>
          <c:h val="0.1361416666666666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100"/>
      </a:pPr>
      <a:endParaRPr lang="en-FI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84739583333333"/>
          <c:y val="2.6660306865425504E-2"/>
          <c:w val="0.76649322916666662"/>
          <c:h val="0.82857361111111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Solution!$C$3</c:f>
              <c:strCache>
                <c:ptCount val="1"/>
                <c:pt idx="0">
                  <c:v>Historic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Solution!$B$5:$B$45</c:f>
              <c:numCache>
                <c:formatCode>#\ ##0.0</c:formatCode>
                <c:ptCount val="41"/>
                <c:pt idx="0">
                  <c:v>0.3</c:v>
                </c:pt>
                <c:pt idx="1">
                  <c:v>0.85</c:v>
                </c:pt>
                <c:pt idx="2">
                  <c:v>1.8</c:v>
                </c:pt>
                <c:pt idx="3">
                  <c:v>3.3</c:v>
                </c:pt>
                <c:pt idx="4">
                  <c:v>6.5</c:v>
                </c:pt>
                <c:pt idx="5" formatCode="#,##0">
                  <c:v>12.5</c:v>
                </c:pt>
                <c:pt idx="6" formatCode="#,##0">
                  <c:v>20</c:v>
                </c:pt>
                <c:pt idx="7" formatCode="#,##0">
                  <c:v>43</c:v>
                </c:pt>
                <c:pt idx="8" formatCode="#,##0">
                  <c:v>67</c:v>
                </c:pt>
                <c:pt idx="9" formatCode="#,##0">
                  <c:v>90</c:v>
                </c:pt>
                <c:pt idx="10" formatCode="#,##0">
                  <c:v>120</c:v>
                </c:pt>
                <c:pt idx="11" formatCode="#,##0">
                  <c:v>150</c:v>
                </c:pt>
                <c:pt idx="12" formatCode="#,##0">
                  <c:v>175</c:v>
                </c:pt>
                <c:pt idx="13" formatCode="#,##0">
                  <c:v>220</c:v>
                </c:pt>
                <c:pt idx="14" formatCode="#,##0">
                  <c:v>270</c:v>
                </c:pt>
                <c:pt idx="15" formatCode="#,##0">
                  <c:v>330</c:v>
                </c:pt>
                <c:pt idx="16" formatCode="#,##0">
                  <c:v>400</c:v>
                </c:pt>
                <c:pt idx="17" formatCode="#,##0">
                  <c:v>450</c:v>
                </c:pt>
                <c:pt idx="18" formatCode="#,##0">
                  <c:v>500</c:v>
                </c:pt>
                <c:pt idx="19" formatCode="#,##0">
                  <c:v>575</c:v>
                </c:pt>
                <c:pt idx="20" formatCode="#,##0">
                  <c:v>700</c:v>
                </c:pt>
                <c:pt idx="21" formatCode="#,##0">
                  <c:v>800</c:v>
                </c:pt>
                <c:pt idx="22" formatCode="#,##0">
                  <c:v>975</c:v>
                </c:pt>
                <c:pt idx="23" formatCode="#,##0">
                  <c:v>1250</c:v>
                </c:pt>
                <c:pt idx="24" formatCode="#,##0">
                  <c:v>1500</c:v>
                </c:pt>
                <c:pt idx="25" formatCode="#,##0">
                  <c:v>1750</c:v>
                </c:pt>
                <c:pt idx="26" formatCode="#,##0">
                  <c:v>2300</c:v>
                </c:pt>
                <c:pt idx="27" formatCode="#,##0">
                  <c:v>3000</c:v>
                </c:pt>
                <c:pt idx="28" formatCode="#,##0">
                  <c:v>4300</c:v>
                </c:pt>
                <c:pt idx="29" formatCode="#,##0">
                  <c:v>6000</c:v>
                </c:pt>
                <c:pt idx="30" formatCode="#,##0">
                  <c:v>8500</c:v>
                </c:pt>
                <c:pt idx="31" formatCode="#,##0">
                  <c:v>10300</c:v>
                </c:pt>
                <c:pt idx="32" formatCode="#,##0">
                  <c:v>20000</c:v>
                </c:pt>
                <c:pt idx="33" formatCode="#,##0">
                  <c:v>30000</c:v>
                </c:pt>
                <c:pt idx="34" formatCode="#,##0">
                  <c:v>50000</c:v>
                </c:pt>
                <c:pt idx="35" formatCode="#,##0">
                  <c:v>70000</c:v>
                </c:pt>
                <c:pt idx="36" formatCode="#,##0">
                  <c:v>100500</c:v>
                </c:pt>
                <c:pt idx="37" formatCode="#,##0">
                  <c:v>139000</c:v>
                </c:pt>
                <c:pt idx="38" formatCode="#,##0">
                  <c:v>178000</c:v>
                </c:pt>
                <c:pt idx="39" formatCode="#,##0">
                  <c:v>228000</c:v>
                </c:pt>
                <c:pt idx="40" formatCode="#,##0">
                  <c:v>303000</c:v>
                </c:pt>
              </c:numCache>
            </c:numRef>
          </c:xVal>
          <c:yVal>
            <c:numRef>
              <c:f>Solution!$C$5:$C$45</c:f>
              <c:numCache>
                <c:formatCode>0.0</c:formatCode>
                <c:ptCount val="41"/>
                <c:pt idx="0">
                  <c:v>66.104835089999995</c:v>
                </c:pt>
                <c:pt idx="1">
                  <c:v>46.440539190000003</c:v>
                </c:pt>
                <c:pt idx="2">
                  <c:v>33.282687770000003</c:v>
                </c:pt>
                <c:pt idx="3">
                  <c:v>29.69249275</c:v>
                </c:pt>
                <c:pt idx="4">
                  <c:v>23.755360759999999</c:v>
                </c:pt>
                <c:pt idx="5">
                  <c:v>17.918799719999999</c:v>
                </c:pt>
                <c:pt idx="6">
                  <c:v>18.032817779999998</c:v>
                </c:pt>
                <c:pt idx="7">
                  <c:v>16.843944430000001</c:v>
                </c:pt>
                <c:pt idx="8">
                  <c:v>13.717773490000001</c:v>
                </c:pt>
                <c:pt idx="9">
                  <c:v>12.49436648</c:v>
                </c:pt>
                <c:pt idx="10">
                  <c:v>11.688438</c:v>
                </c:pt>
                <c:pt idx="11">
                  <c:v>9.801145644</c:v>
                </c:pt>
                <c:pt idx="12">
                  <c:v>9.7328734630000007</c:v>
                </c:pt>
                <c:pt idx="13">
                  <c:v>9.7899546500000003</c:v>
                </c:pt>
                <c:pt idx="14">
                  <c:v>10.009798719999999</c:v>
                </c:pt>
                <c:pt idx="15">
                  <c:v>9.2940414239999996</c:v>
                </c:pt>
                <c:pt idx="16">
                  <c:v>8.7790856529999992</c:v>
                </c:pt>
                <c:pt idx="17">
                  <c:v>7.8227451410000004</c:v>
                </c:pt>
                <c:pt idx="18">
                  <c:v>7.6450519779999997</c:v>
                </c:pt>
                <c:pt idx="19">
                  <c:v>7.0702964640000001</c:v>
                </c:pt>
                <c:pt idx="20">
                  <c:v>5.880830563</c:v>
                </c:pt>
                <c:pt idx="21">
                  <c:v>5.8235685630000003</c:v>
                </c:pt>
                <c:pt idx="22">
                  <c:v>4.8927918330000004</c:v>
                </c:pt>
                <c:pt idx="23">
                  <c:v>4.4797167160000004</c:v>
                </c:pt>
                <c:pt idx="24">
                  <c:v>3.650031142</c:v>
                </c:pt>
                <c:pt idx="25">
                  <c:v>3.4387699550000002</c:v>
                </c:pt>
                <c:pt idx="26">
                  <c:v>3.5146111150000001</c:v>
                </c:pt>
                <c:pt idx="27">
                  <c:v>3.3207727519999999</c:v>
                </c:pt>
                <c:pt idx="28">
                  <c:v>3.5367933210000002</c:v>
                </c:pt>
                <c:pt idx="29">
                  <c:v>3.5801574239999998</c:v>
                </c:pt>
                <c:pt idx="30">
                  <c:v>3.8859214020000001</c:v>
                </c:pt>
                <c:pt idx="31">
                  <c:v>3.9080588490000001</c:v>
                </c:pt>
                <c:pt idx="32">
                  <c:v>3.5588564229999999</c:v>
                </c:pt>
                <c:pt idx="33">
                  <c:v>2.3692676000000001</c:v>
                </c:pt>
                <c:pt idx="34">
                  <c:v>1.589153601</c:v>
                </c:pt>
                <c:pt idx="35">
                  <c:v>1.441280262</c:v>
                </c:pt>
                <c:pt idx="36">
                  <c:v>0.77472840799999998</c:v>
                </c:pt>
                <c:pt idx="37">
                  <c:v>0.82330228400000005</c:v>
                </c:pt>
                <c:pt idx="38">
                  <c:v>0.71</c:v>
                </c:pt>
                <c:pt idx="39">
                  <c:v>0.66</c:v>
                </c:pt>
                <c:pt idx="40" formatCode="0.00">
                  <c:v>0.62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93-48E0-9B89-73390EB800EB}"/>
            </c:ext>
          </c:extLst>
        </c:ser>
        <c:ser>
          <c:idx val="1"/>
          <c:order val="1"/>
          <c:tx>
            <c:strRef>
              <c:f>Solution!$D$3</c:f>
              <c:strCache>
                <c:ptCount val="1"/>
                <c:pt idx="0">
                  <c:v>Modeled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Solution!$B$5:$B$45</c:f>
              <c:numCache>
                <c:formatCode>#\ ##0.0</c:formatCode>
                <c:ptCount val="41"/>
                <c:pt idx="0">
                  <c:v>0.3</c:v>
                </c:pt>
                <c:pt idx="1">
                  <c:v>0.85</c:v>
                </c:pt>
                <c:pt idx="2">
                  <c:v>1.8</c:v>
                </c:pt>
                <c:pt idx="3">
                  <c:v>3.3</c:v>
                </c:pt>
                <c:pt idx="4">
                  <c:v>6.5</c:v>
                </c:pt>
                <c:pt idx="5" formatCode="#,##0">
                  <c:v>12.5</c:v>
                </c:pt>
                <c:pt idx="6" formatCode="#,##0">
                  <c:v>20</c:v>
                </c:pt>
                <c:pt idx="7" formatCode="#,##0">
                  <c:v>43</c:v>
                </c:pt>
                <c:pt idx="8" formatCode="#,##0">
                  <c:v>67</c:v>
                </c:pt>
                <c:pt idx="9" formatCode="#,##0">
                  <c:v>90</c:v>
                </c:pt>
                <c:pt idx="10" formatCode="#,##0">
                  <c:v>120</c:v>
                </c:pt>
                <c:pt idx="11" formatCode="#,##0">
                  <c:v>150</c:v>
                </c:pt>
                <c:pt idx="12" formatCode="#,##0">
                  <c:v>175</c:v>
                </c:pt>
                <c:pt idx="13" formatCode="#,##0">
                  <c:v>220</c:v>
                </c:pt>
                <c:pt idx="14" formatCode="#,##0">
                  <c:v>270</c:v>
                </c:pt>
                <c:pt idx="15" formatCode="#,##0">
                  <c:v>330</c:v>
                </c:pt>
                <c:pt idx="16" formatCode="#,##0">
                  <c:v>400</c:v>
                </c:pt>
                <c:pt idx="17" formatCode="#,##0">
                  <c:v>450</c:v>
                </c:pt>
                <c:pt idx="18" formatCode="#,##0">
                  <c:v>500</c:v>
                </c:pt>
                <c:pt idx="19" formatCode="#,##0">
                  <c:v>575</c:v>
                </c:pt>
                <c:pt idx="20" formatCode="#,##0">
                  <c:v>700</c:v>
                </c:pt>
                <c:pt idx="21" formatCode="#,##0">
                  <c:v>800</c:v>
                </c:pt>
                <c:pt idx="22" formatCode="#,##0">
                  <c:v>975</c:v>
                </c:pt>
                <c:pt idx="23" formatCode="#,##0">
                  <c:v>1250</c:v>
                </c:pt>
                <c:pt idx="24" formatCode="#,##0">
                  <c:v>1500</c:v>
                </c:pt>
                <c:pt idx="25" formatCode="#,##0">
                  <c:v>1750</c:v>
                </c:pt>
                <c:pt idx="26" formatCode="#,##0">
                  <c:v>2300</c:v>
                </c:pt>
                <c:pt idx="27" formatCode="#,##0">
                  <c:v>3000</c:v>
                </c:pt>
                <c:pt idx="28" formatCode="#,##0">
                  <c:v>4300</c:v>
                </c:pt>
                <c:pt idx="29" formatCode="#,##0">
                  <c:v>6000</c:v>
                </c:pt>
                <c:pt idx="30" formatCode="#,##0">
                  <c:v>8500</c:v>
                </c:pt>
                <c:pt idx="31" formatCode="#,##0">
                  <c:v>10300</c:v>
                </c:pt>
                <c:pt idx="32" formatCode="#,##0">
                  <c:v>20000</c:v>
                </c:pt>
                <c:pt idx="33" formatCode="#,##0">
                  <c:v>30000</c:v>
                </c:pt>
                <c:pt idx="34" formatCode="#,##0">
                  <c:v>50000</c:v>
                </c:pt>
                <c:pt idx="35" formatCode="#,##0">
                  <c:v>70000</c:v>
                </c:pt>
                <c:pt idx="36" formatCode="#,##0">
                  <c:v>100500</c:v>
                </c:pt>
                <c:pt idx="37" formatCode="#,##0">
                  <c:v>139000</c:v>
                </c:pt>
                <c:pt idx="38" formatCode="#,##0">
                  <c:v>178000</c:v>
                </c:pt>
                <c:pt idx="39" formatCode="#,##0">
                  <c:v>228000</c:v>
                </c:pt>
                <c:pt idx="40" formatCode="#,##0">
                  <c:v>303000</c:v>
                </c:pt>
              </c:numCache>
            </c:numRef>
          </c:xVal>
          <c:yVal>
            <c:numRef>
              <c:f>Solution!$D$5:$D$45</c:f>
              <c:numCache>
                <c:formatCode>0.0</c:formatCode>
                <c:ptCount val="41"/>
                <c:pt idx="0">
                  <c:v>63.592839417836529</c:v>
                </c:pt>
                <c:pt idx="1">
                  <c:v>46.501753518315148</c:v>
                </c:pt>
                <c:pt idx="2">
                  <c:v>37.113630918459386</c:v>
                </c:pt>
                <c:pt idx="3">
                  <c:v>30.932552096134486</c:v>
                </c:pt>
                <c:pt idx="4">
                  <c:v>25.230942475162557</c:v>
                </c:pt>
                <c:pt idx="5">
                  <c:v>20.728971878754976</c:v>
                </c:pt>
                <c:pt idx="6">
                  <c:v>17.998202372044382</c:v>
                </c:pt>
                <c:pt idx="7">
                  <c:v>14.299279250965336</c:v>
                </c:pt>
                <c:pt idx="8">
                  <c:v>12.514858973255141</c:v>
                </c:pt>
                <c:pt idx="9">
                  <c:v>11.45262189613355</c:v>
                </c:pt>
                <c:pt idx="10">
                  <c:v>10.503991426500779</c:v>
                </c:pt>
                <c:pt idx="11">
                  <c:v>9.8226320993951095</c:v>
                </c:pt>
                <c:pt idx="12">
                  <c:v>9.3779281033624606</c:v>
                </c:pt>
                <c:pt idx="13">
                  <c:v>8.7546072420518826</c:v>
                </c:pt>
                <c:pt idx="14">
                  <c:v>8.2319981264202458</c:v>
                </c:pt>
                <c:pt idx="15">
                  <c:v>7.750185889482986</c:v>
                </c:pt>
                <c:pt idx="16">
                  <c:v>7.3147957131314163</c:v>
                </c:pt>
                <c:pt idx="17">
                  <c:v>7.0603823100136154</c:v>
                </c:pt>
                <c:pt idx="18">
                  <c:v>6.8403090077785942</c:v>
                </c:pt>
                <c:pt idx="19">
                  <c:v>6.5589281738708891</c:v>
                </c:pt>
                <c:pt idx="20">
                  <c:v>6.1823939384387927</c:v>
                </c:pt>
                <c:pt idx="21">
                  <c:v>5.9391882303383978</c:v>
                </c:pt>
                <c:pt idx="22">
                  <c:v>5.5963554641065834</c:v>
                </c:pt>
                <c:pt idx="23">
                  <c:v>5.1936673333298184</c:v>
                </c:pt>
                <c:pt idx="24">
                  <c:v>4.9167266191839625</c:v>
                </c:pt>
                <c:pt idx="25">
                  <c:v>4.6941296662668455</c:v>
                </c:pt>
                <c:pt idx="26">
                  <c:v>4.3239697871276723</c:v>
                </c:pt>
                <c:pt idx="27">
                  <c:v>3.9920957486245352</c:v>
                </c:pt>
                <c:pt idx="28">
                  <c:v>3.5827005782189358</c:v>
                </c:pt>
                <c:pt idx="29">
                  <c:v>3.2413493164342637</c:v>
                </c:pt>
                <c:pt idx="30">
                  <c:v>2.9191879812805408</c:v>
                </c:pt>
                <c:pt idx="31">
                  <c:v>2.7554373500241383</c:v>
                </c:pt>
                <c:pt idx="32">
                  <c:v>2.2572189105940001</c:v>
                </c:pt>
                <c:pt idx="33">
                  <c:v>1.9982468278336611</c:v>
                </c:pt>
                <c:pt idx="34">
                  <c:v>1.7138471532199866</c:v>
                </c:pt>
                <c:pt idx="35">
                  <c:v>1.549005788982448</c:v>
                </c:pt>
                <c:pt idx="36">
                  <c:v>1.3894597208738977</c:v>
                </c:pt>
                <c:pt idx="37">
                  <c:v>1.2604151574279463</c:v>
                </c:pt>
                <c:pt idx="38">
                  <c:v>1.1701264289976203</c:v>
                </c:pt>
                <c:pt idx="39">
                  <c:v>1.0862230307157563</c:v>
                </c:pt>
                <c:pt idx="40">
                  <c:v>0.99723731006766048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93-48E0-9B89-73390EB80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93896"/>
        <c:axId val="425194288"/>
      </c:scatterChart>
      <c:valAx>
        <c:axId val="425193896"/>
        <c:scaling>
          <c:logBase val="10"/>
          <c:orientation val="minMax"/>
          <c:max val="100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Capacity (MW)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FI"/>
          </a:p>
        </c:txPr>
        <c:crossAx val="425194288"/>
        <c:crossesAt val="0.1"/>
        <c:crossBetween val="midCat"/>
      </c:valAx>
      <c:valAx>
        <c:axId val="425194288"/>
        <c:scaling>
          <c:logBase val="10"/>
          <c:orientation val="minMax"/>
          <c:min val="0.1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Cost ($/W)</a:t>
                </a:r>
              </a:p>
            </c:rich>
          </c:tx>
          <c:layout>
            <c:manualLayout>
              <c:xMode val="edge"/>
              <c:yMode val="edge"/>
              <c:x val="1.1024305555555556E-2"/>
              <c:y val="0.40526361111111109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25193896"/>
        <c:crossesAt val="1.0000000000000002E-2"/>
        <c:crossBetween val="midCat"/>
      </c:valAx>
    </c:plotArea>
    <c:legend>
      <c:legendPos val="r"/>
      <c:layout>
        <c:manualLayout>
          <c:xMode val="edge"/>
          <c:yMode val="edge"/>
          <c:x val="0.7317810763888889"/>
          <c:y val="4.7296111111111108E-2"/>
          <c:w val="0.15486979166666667"/>
          <c:h val="0.1361416666666666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100"/>
      </a:pPr>
      <a:endParaRPr lang="en-F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84739583333333"/>
          <c:y val="2.6660306865425504E-2"/>
          <c:w val="0.76649322916666662"/>
          <c:h val="0.82857361111111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Solution!$C$3</c:f>
              <c:strCache>
                <c:ptCount val="1"/>
                <c:pt idx="0">
                  <c:v>Historic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Solution!$B$5:$B$45</c:f>
              <c:numCache>
                <c:formatCode>#\ ##0.0</c:formatCode>
                <c:ptCount val="41"/>
                <c:pt idx="0">
                  <c:v>0.3</c:v>
                </c:pt>
                <c:pt idx="1">
                  <c:v>0.85</c:v>
                </c:pt>
                <c:pt idx="2">
                  <c:v>1.8</c:v>
                </c:pt>
                <c:pt idx="3">
                  <c:v>3.3</c:v>
                </c:pt>
                <c:pt idx="4">
                  <c:v>6.5</c:v>
                </c:pt>
                <c:pt idx="5" formatCode="#,##0">
                  <c:v>12.5</c:v>
                </c:pt>
                <c:pt idx="6" formatCode="#,##0">
                  <c:v>20</c:v>
                </c:pt>
                <c:pt idx="7" formatCode="#,##0">
                  <c:v>43</c:v>
                </c:pt>
                <c:pt idx="8" formatCode="#,##0">
                  <c:v>67</c:v>
                </c:pt>
                <c:pt idx="9" formatCode="#,##0">
                  <c:v>90</c:v>
                </c:pt>
                <c:pt idx="10" formatCode="#,##0">
                  <c:v>120</c:v>
                </c:pt>
                <c:pt idx="11" formatCode="#,##0">
                  <c:v>150</c:v>
                </c:pt>
                <c:pt idx="12" formatCode="#,##0">
                  <c:v>175</c:v>
                </c:pt>
                <c:pt idx="13" formatCode="#,##0">
                  <c:v>220</c:v>
                </c:pt>
                <c:pt idx="14" formatCode="#,##0">
                  <c:v>270</c:v>
                </c:pt>
                <c:pt idx="15" formatCode="#,##0">
                  <c:v>330</c:v>
                </c:pt>
                <c:pt idx="16" formatCode="#,##0">
                  <c:v>400</c:v>
                </c:pt>
                <c:pt idx="17" formatCode="#,##0">
                  <c:v>450</c:v>
                </c:pt>
                <c:pt idx="18" formatCode="#,##0">
                  <c:v>500</c:v>
                </c:pt>
                <c:pt idx="19" formatCode="#,##0">
                  <c:v>575</c:v>
                </c:pt>
                <c:pt idx="20" formatCode="#,##0">
                  <c:v>700</c:v>
                </c:pt>
                <c:pt idx="21" formatCode="#,##0">
                  <c:v>800</c:v>
                </c:pt>
                <c:pt idx="22" formatCode="#,##0">
                  <c:v>975</c:v>
                </c:pt>
                <c:pt idx="23" formatCode="#,##0">
                  <c:v>1250</c:v>
                </c:pt>
                <c:pt idx="24" formatCode="#,##0">
                  <c:v>1500</c:v>
                </c:pt>
                <c:pt idx="25" formatCode="#,##0">
                  <c:v>1750</c:v>
                </c:pt>
                <c:pt idx="26" formatCode="#,##0">
                  <c:v>2300</c:v>
                </c:pt>
                <c:pt idx="27" formatCode="#,##0">
                  <c:v>3000</c:v>
                </c:pt>
                <c:pt idx="28" formatCode="#,##0">
                  <c:v>4300</c:v>
                </c:pt>
                <c:pt idx="29" formatCode="#,##0">
                  <c:v>6000</c:v>
                </c:pt>
                <c:pt idx="30" formatCode="#,##0">
                  <c:v>8500</c:v>
                </c:pt>
                <c:pt idx="31" formatCode="#,##0">
                  <c:v>10300</c:v>
                </c:pt>
                <c:pt idx="32" formatCode="#,##0">
                  <c:v>20000</c:v>
                </c:pt>
                <c:pt idx="33" formatCode="#,##0">
                  <c:v>30000</c:v>
                </c:pt>
                <c:pt idx="34" formatCode="#,##0">
                  <c:v>50000</c:v>
                </c:pt>
                <c:pt idx="35" formatCode="#,##0">
                  <c:v>70000</c:v>
                </c:pt>
                <c:pt idx="36" formatCode="#,##0">
                  <c:v>100500</c:v>
                </c:pt>
                <c:pt idx="37" formatCode="#,##0">
                  <c:v>139000</c:v>
                </c:pt>
                <c:pt idx="38" formatCode="#,##0">
                  <c:v>178000</c:v>
                </c:pt>
                <c:pt idx="39" formatCode="#,##0">
                  <c:v>228000</c:v>
                </c:pt>
                <c:pt idx="40" formatCode="#,##0">
                  <c:v>303000</c:v>
                </c:pt>
              </c:numCache>
            </c:numRef>
          </c:xVal>
          <c:yVal>
            <c:numRef>
              <c:f>Solution!$C$5:$C$45</c:f>
              <c:numCache>
                <c:formatCode>0.0</c:formatCode>
                <c:ptCount val="41"/>
                <c:pt idx="0">
                  <c:v>66.104835089999995</c:v>
                </c:pt>
                <c:pt idx="1">
                  <c:v>46.440539190000003</c:v>
                </c:pt>
                <c:pt idx="2">
                  <c:v>33.282687770000003</c:v>
                </c:pt>
                <c:pt idx="3">
                  <c:v>29.69249275</c:v>
                </c:pt>
                <c:pt idx="4">
                  <c:v>23.755360759999999</c:v>
                </c:pt>
                <c:pt idx="5">
                  <c:v>17.918799719999999</c:v>
                </c:pt>
                <c:pt idx="6">
                  <c:v>18.032817779999998</c:v>
                </c:pt>
                <c:pt idx="7">
                  <c:v>16.843944430000001</c:v>
                </c:pt>
                <c:pt idx="8">
                  <c:v>13.717773490000001</c:v>
                </c:pt>
                <c:pt idx="9">
                  <c:v>12.49436648</c:v>
                </c:pt>
                <c:pt idx="10">
                  <c:v>11.688438</c:v>
                </c:pt>
                <c:pt idx="11">
                  <c:v>9.801145644</c:v>
                </c:pt>
                <c:pt idx="12">
                  <c:v>9.7328734630000007</c:v>
                </c:pt>
                <c:pt idx="13">
                  <c:v>9.7899546500000003</c:v>
                </c:pt>
                <c:pt idx="14">
                  <c:v>10.009798719999999</c:v>
                </c:pt>
                <c:pt idx="15">
                  <c:v>9.2940414239999996</c:v>
                </c:pt>
                <c:pt idx="16">
                  <c:v>8.7790856529999992</c:v>
                </c:pt>
                <c:pt idx="17">
                  <c:v>7.8227451410000004</c:v>
                </c:pt>
                <c:pt idx="18">
                  <c:v>7.6450519779999997</c:v>
                </c:pt>
                <c:pt idx="19">
                  <c:v>7.0702964640000001</c:v>
                </c:pt>
                <c:pt idx="20">
                  <c:v>5.880830563</c:v>
                </c:pt>
                <c:pt idx="21">
                  <c:v>5.8235685630000003</c:v>
                </c:pt>
                <c:pt idx="22">
                  <c:v>4.8927918330000004</c:v>
                </c:pt>
                <c:pt idx="23">
                  <c:v>4.4797167160000004</c:v>
                </c:pt>
                <c:pt idx="24">
                  <c:v>3.650031142</c:v>
                </c:pt>
                <c:pt idx="25">
                  <c:v>3.4387699550000002</c:v>
                </c:pt>
                <c:pt idx="26">
                  <c:v>3.5146111150000001</c:v>
                </c:pt>
                <c:pt idx="27">
                  <c:v>3.3207727519999999</c:v>
                </c:pt>
                <c:pt idx="28">
                  <c:v>3.5367933210000002</c:v>
                </c:pt>
                <c:pt idx="29">
                  <c:v>3.5801574239999998</c:v>
                </c:pt>
                <c:pt idx="30">
                  <c:v>3.8859214020000001</c:v>
                </c:pt>
                <c:pt idx="31">
                  <c:v>3.9080588490000001</c:v>
                </c:pt>
                <c:pt idx="32">
                  <c:v>3.5588564229999999</c:v>
                </c:pt>
                <c:pt idx="33">
                  <c:v>2.3692676000000001</c:v>
                </c:pt>
                <c:pt idx="34">
                  <c:v>1.589153601</c:v>
                </c:pt>
                <c:pt idx="35">
                  <c:v>1.441280262</c:v>
                </c:pt>
                <c:pt idx="36">
                  <c:v>0.77472840799999998</c:v>
                </c:pt>
                <c:pt idx="37">
                  <c:v>0.82330228400000005</c:v>
                </c:pt>
                <c:pt idx="38">
                  <c:v>0.71</c:v>
                </c:pt>
                <c:pt idx="39">
                  <c:v>0.66</c:v>
                </c:pt>
                <c:pt idx="40" formatCode="0.00">
                  <c:v>0.62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E7-47F4-B3D7-5AA253D375D5}"/>
            </c:ext>
          </c:extLst>
        </c:ser>
        <c:ser>
          <c:idx val="1"/>
          <c:order val="1"/>
          <c:tx>
            <c:strRef>
              <c:f>Solution!$D$3</c:f>
              <c:strCache>
                <c:ptCount val="1"/>
                <c:pt idx="0">
                  <c:v>Modeled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Solution!$B$5:$B$45</c:f>
              <c:numCache>
                <c:formatCode>#\ ##0.0</c:formatCode>
                <c:ptCount val="41"/>
                <c:pt idx="0">
                  <c:v>0.3</c:v>
                </c:pt>
                <c:pt idx="1">
                  <c:v>0.85</c:v>
                </c:pt>
                <c:pt idx="2">
                  <c:v>1.8</c:v>
                </c:pt>
                <c:pt idx="3">
                  <c:v>3.3</c:v>
                </c:pt>
                <c:pt idx="4">
                  <c:v>6.5</c:v>
                </c:pt>
                <c:pt idx="5" formatCode="#,##0">
                  <c:v>12.5</c:v>
                </c:pt>
                <c:pt idx="6" formatCode="#,##0">
                  <c:v>20</c:v>
                </c:pt>
                <c:pt idx="7" formatCode="#,##0">
                  <c:v>43</c:v>
                </c:pt>
                <c:pt idx="8" formatCode="#,##0">
                  <c:v>67</c:v>
                </c:pt>
                <c:pt idx="9" formatCode="#,##0">
                  <c:v>90</c:v>
                </c:pt>
                <c:pt idx="10" formatCode="#,##0">
                  <c:v>120</c:v>
                </c:pt>
                <c:pt idx="11" formatCode="#,##0">
                  <c:v>150</c:v>
                </c:pt>
                <c:pt idx="12" formatCode="#,##0">
                  <c:v>175</c:v>
                </c:pt>
                <c:pt idx="13" formatCode="#,##0">
                  <c:v>220</c:v>
                </c:pt>
                <c:pt idx="14" formatCode="#,##0">
                  <c:v>270</c:v>
                </c:pt>
                <c:pt idx="15" formatCode="#,##0">
                  <c:v>330</c:v>
                </c:pt>
                <c:pt idx="16" formatCode="#,##0">
                  <c:v>400</c:v>
                </c:pt>
                <c:pt idx="17" formatCode="#,##0">
                  <c:v>450</c:v>
                </c:pt>
                <c:pt idx="18" formatCode="#,##0">
                  <c:v>500</c:v>
                </c:pt>
                <c:pt idx="19" formatCode="#,##0">
                  <c:v>575</c:v>
                </c:pt>
                <c:pt idx="20" formatCode="#,##0">
                  <c:v>700</c:v>
                </c:pt>
                <c:pt idx="21" formatCode="#,##0">
                  <c:v>800</c:v>
                </c:pt>
                <c:pt idx="22" formatCode="#,##0">
                  <c:v>975</c:v>
                </c:pt>
                <c:pt idx="23" formatCode="#,##0">
                  <c:v>1250</c:v>
                </c:pt>
                <c:pt idx="24" formatCode="#,##0">
                  <c:v>1500</c:v>
                </c:pt>
                <c:pt idx="25" formatCode="#,##0">
                  <c:v>1750</c:v>
                </c:pt>
                <c:pt idx="26" formatCode="#,##0">
                  <c:v>2300</c:v>
                </c:pt>
                <c:pt idx="27" formatCode="#,##0">
                  <c:v>3000</c:v>
                </c:pt>
                <c:pt idx="28" formatCode="#,##0">
                  <c:v>4300</c:v>
                </c:pt>
                <c:pt idx="29" formatCode="#,##0">
                  <c:v>6000</c:v>
                </c:pt>
                <c:pt idx="30" formatCode="#,##0">
                  <c:v>8500</c:v>
                </c:pt>
                <c:pt idx="31" formatCode="#,##0">
                  <c:v>10300</c:v>
                </c:pt>
                <c:pt idx="32" formatCode="#,##0">
                  <c:v>20000</c:v>
                </c:pt>
                <c:pt idx="33" formatCode="#,##0">
                  <c:v>30000</c:v>
                </c:pt>
                <c:pt idx="34" formatCode="#,##0">
                  <c:v>50000</c:v>
                </c:pt>
                <c:pt idx="35" formatCode="#,##0">
                  <c:v>70000</c:v>
                </c:pt>
                <c:pt idx="36" formatCode="#,##0">
                  <c:v>100500</c:v>
                </c:pt>
                <c:pt idx="37" formatCode="#,##0">
                  <c:v>139000</c:v>
                </c:pt>
                <c:pt idx="38" formatCode="#,##0">
                  <c:v>178000</c:v>
                </c:pt>
                <c:pt idx="39" formatCode="#,##0">
                  <c:v>228000</c:v>
                </c:pt>
                <c:pt idx="40" formatCode="#,##0">
                  <c:v>303000</c:v>
                </c:pt>
              </c:numCache>
            </c:numRef>
          </c:xVal>
          <c:yVal>
            <c:numRef>
              <c:f>Solution!$D$5:$D$45</c:f>
              <c:numCache>
                <c:formatCode>0.0</c:formatCode>
                <c:ptCount val="41"/>
                <c:pt idx="0">
                  <c:v>63.592839417836529</c:v>
                </c:pt>
                <c:pt idx="1">
                  <c:v>46.501753518315148</c:v>
                </c:pt>
                <c:pt idx="2">
                  <c:v>37.113630918459386</c:v>
                </c:pt>
                <c:pt idx="3">
                  <c:v>30.932552096134486</c:v>
                </c:pt>
                <c:pt idx="4">
                  <c:v>25.230942475162557</c:v>
                </c:pt>
                <c:pt idx="5">
                  <c:v>20.728971878754976</c:v>
                </c:pt>
                <c:pt idx="6">
                  <c:v>17.998202372044382</c:v>
                </c:pt>
                <c:pt idx="7">
                  <c:v>14.299279250965336</c:v>
                </c:pt>
                <c:pt idx="8">
                  <c:v>12.514858973255141</c:v>
                </c:pt>
                <c:pt idx="9">
                  <c:v>11.45262189613355</c:v>
                </c:pt>
                <c:pt idx="10">
                  <c:v>10.503991426500779</c:v>
                </c:pt>
                <c:pt idx="11">
                  <c:v>9.8226320993951095</c:v>
                </c:pt>
                <c:pt idx="12">
                  <c:v>9.3779281033624606</c:v>
                </c:pt>
                <c:pt idx="13">
                  <c:v>8.7546072420518826</c:v>
                </c:pt>
                <c:pt idx="14">
                  <c:v>8.2319981264202458</c:v>
                </c:pt>
                <c:pt idx="15">
                  <c:v>7.750185889482986</c:v>
                </c:pt>
                <c:pt idx="16">
                  <c:v>7.3147957131314163</c:v>
                </c:pt>
                <c:pt idx="17">
                  <c:v>7.0603823100136154</c:v>
                </c:pt>
                <c:pt idx="18">
                  <c:v>6.8403090077785942</c:v>
                </c:pt>
                <c:pt idx="19">
                  <c:v>6.5589281738708891</c:v>
                </c:pt>
                <c:pt idx="20">
                  <c:v>6.1823939384387927</c:v>
                </c:pt>
                <c:pt idx="21">
                  <c:v>5.9391882303383978</c:v>
                </c:pt>
                <c:pt idx="22">
                  <c:v>5.5963554641065834</c:v>
                </c:pt>
                <c:pt idx="23">
                  <c:v>5.1936673333298184</c:v>
                </c:pt>
                <c:pt idx="24">
                  <c:v>4.9167266191839625</c:v>
                </c:pt>
                <c:pt idx="25">
                  <c:v>4.6941296662668455</c:v>
                </c:pt>
                <c:pt idx="26">
                  <c:v>4.3239697871276723</c:v>
                </c:pt>
                <c:pt idx="27">
                  <c:v>3.9920957486245352</c:v>
                </c:pt>
                <c:pt idx="28">
                  <c:v>3.5827005782189358</c:v>
                </c:pt>
                <c:pt idx="29">
                  <c:v>3.2413493164342637</c:v>
                </c:pt>
                <c:pt idx="30">
                  <c:v>2.9191879812805408</c:v>
                </c:pt>
                <c:pt idx="31">
                  <c:v>2.7554373500241383</c:v>
                </c:pt>
                <c:pt idx="32">
                  <c:v>2.2572189105940001</c:v>
                </c:pt>
                <c:pt idx="33">
                  <c:v>1.9982468278336611</c:v>
                </c:pt>
                <c:pt idx="34">
                  <c:v>1.7138471532199866</c:v>
                </c:pt>
                <c:pt idx="35">
                  <c:v>1.549005788982448</c:v>
                </c:pt>
                <c:pt idx="36">
                  <c:v>1.3894597208738977</c:v>
                </c:pt>
                <c:pt idx="37">
                  <c:v>1.2604151574279463</c:v>
                </c:pt>
                <c:pt idx="38">
                  <c:v>1.1701264289976203</c:v>
                </c:pt>
                <c:pt idx="39">
                  <c:v>1.0862230307157563</c:v>
                </c:pt>
                <c:pt idx="40">
                  <c:v>0.99723731006766048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E7-47F4-B3D7-5AA253D37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93896"/>
        <c:axId val="425194288"/>
      </c:scatterChart>
      <c:valAx>
        <c:axId val="425193896"/>
        <c:scaling>
          <c:orientation val="minMax"/>
          <c:max val="310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Capacity (MW)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FI"/>
          </a:p>
        </c:txPr>
        <c:crossAx val="425194288"/>
        <c:crossesAt val="0.1"/>
        <c:crossBetween val="midCat"/>
      </c:valAx>
      <c:valAx>
        <c:axId val="425194288"/>
        <c:scaling>
          <c:orientation val="minMax"/>
          <c:min val="0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Cost ($/W)</a:t>
                </a:r>
              </a:p>
            </c:rich>
          </c:tx>
          <c:layout>
            <c:manualLayout>
              <c:xMode val="edge"/>
              <c:yMode val="edge"/>
              <c:x val="1.1024305555555556E-2"/>
              <c:y val="0.40526361111111109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25193896"/>
        <c:crossesAt val="1.0000000000000002E-2"/>
        <c:crossBetween val="midCat"/>
        <c:minorUnit val="5"/>
      </c:valAx>
    </c:plotArea>
    <c:legend>
      <c:legendPos val="r"/>
      <c:layout>
        <c:manualLayout>
          <c:xMode val="edge"/>
          <c:yMode val="edge"/>
          <c:x val="0.7317810763888889"/>
          <c:y val="4.7296111111111108E-2"/>
          <c:w val="0.15486979166666667"/>
          <c:h val="0.1361416666666666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100"/>
      </a:pPr>
      <a:endParaRPr lang="en-FI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11</xdr:row>
      <xdr:rowOff>97790</xdr:rowOff>
    </xdr:from>
    <xdr:to>
      <xdr:col>15</xdr:col>
      <xdr:colOff>187875</xdr:colOff>
      <xdr:row>31</xdr:row>
      <xdr:rowOff>78290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933880-F013-49CA-8A89-3953A06C0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31</xdr:row>
      <xdr:rowOff>66675</xdr:rowOff>
    </xdr:from>
    <xdr:to>
      <xdr:col>15</xdr:col>
      <xdr:colOff>191050</xdr:colOff>
      <xdr:row>51</xdr:row>
      <xdr:rowOff>50350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B007BF5-8BC5-48E0-9551-AAB852DBF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11</xdr:row>
      <xdr:rowOff>97790</xdr:rowOff>
    </xdr:from>
    <xdr:to>
      <xdr:col>15</xdr:col>
      <xdr:colOff>187875</xdr:colOff>
      <xdr:row>31</xdr:row>
      <xdr:rowOff>78290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C432E2-7B4D-487D-93B8-E606D3F0C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31</xdr:row>
      <xdr:rowOff>66675</xdr:rowOff>
    </xdr:from>
    <xdr:to>
      <xdr:col>15</xdr:col>
      <xdr:colOff>191050</xdr:colOff>
      <xdr:row>51</xdr:row>
      <xdr:rowOff>50350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865C28D-3CA2-48E6-9324-CCF0D70F8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3</xdr:row>
      <xdr:rowOff>123825</xdr:rowOff>
    </xdr:from>
    <xdr:to>
      <xdr:col>2</xdr:col>
      <xdr:colOff>561975</xdr:colOff>
      <xdr:row>9</xdr:row>
      <xdr:rowOff>63500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5F38E708-B183-4062-A024-68B0F968AE37}"/>
            </a:ext>
          </a:extLst>
        </xdr:cNvPr>
        <xdr:cNvSpPr/>
      </xdr:nvSpPr>
      <xdr:spPr>
        <a:xfrm>
          <a:off x="666750" y="666750"/>
          <a:ext cx="1381125" cy="1025525"/>
        </a:xfrm>
        <a:prstGeom prst="wedgeRectCallout">
          <a:avLst>
            <a:gd name="adj1" fmla="val 75020"/>
            <a:gd name="adj2" fmla="val -34418"/>
          </a:avLst>
        </a:prstGeom>
        <a:solidFill>
          <a:schemeClr val="tx1">
            <a:alpha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Step</a:t>
          </a:r>
          <a:r>
            <a:rPr lang="en-US" sz="1100" baseline="0"/>
            <a:t> 1: set modeled cost formula using learning curve relationship c(V)=A*V^-beta</a:t>
          </a:r>
          <a:endParaRPr lang="en-US" sz="1100"/>
        </a:p>
      </xdr:txBody>
    </xdr:sp>
    <xdr:clientData/>
  </xdr:twoCellAnchor>
  <xdr:twoCellAnchor>
    <xdr:from>
      <xdr:col>2</xdr:col>
      <xdr:colOff>600075</xdr:colOff>
      <xdr:row>6</xdr:row>
      <xdr:rowOff>76200</xdr:rowOff>
    </xdr:from>
    <xdr:to>
      <xdr:col>4</xdr:col>
      <xdr:colOff>590550</xdr:colOff>
      <xdr:row>12</xdr:row>
      <xdr:rowOff>123825</xdr:rowOff>
    </xdr:to>
    <xdr:sp macro="" textlink="">
      <xdr:nvSpPr>
        <xdr:cNvPr id="6" name="Speech Bubble: Rectangle 5">
          <a:extLst>
            <a:ext uri="{FF2B5EF4-FFF2-40B4-BE49-F238E27FC236}">
              <a16:creationId xmlns:a16="http://schemas.microsoft.com/office/drawing/2014/main" id="{245EBD87-ACD9-46ED-9385-25DE9E8AEBCA}"/>
            </a:ext>
          </a:extLst>
        </xdr:cNvPr>
        <xdr:cNvSpPr/>
      </xdr:nvSpPr>
      <xdr:spPr>
        <a:xfrm>
          <a:off x="2190750" y="1162050"/>
          <a:ext cx="1381125" cy="1133475"/>
        </a:xfrm>
        <a:prstGeom prst="wedgeRectCallout">
          <a:avLst>
            <a:gd name="adj1" fmla="val 50249"/>
            <a:gd name="adj2" fmla="val -77909"/>
          </a:avLst>
        </a:prstGeom>
        <a:solidFill>
          <a:schemeClr val="tx1">
            <a:alpha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Step</a:t>
          </a:r>
          <a:r>
            <a:rPr lang="en-US" sz="1100" baseline="0"/>
            <a:t> 2: set formula for squared error, i.e. the squered difference between historic and modeled costs</a:t>
          </a:r>
          <a:endParaRPr lang="en-US" sz="1100"/>
        </a:p>
      </xdr:txBody>
    </xdr:sp>
    <xdr:clientData/>
  </xdr:twoCellAnchor>
  <xdr:twoCellAnchor>
    <xdr:from>
      <xdr:col>10</xdr:col>
      <xdr:colOff>390524</xdr:colOff>
      <xdr:row>8</xdr:row>
      <xdr:rowOff>123825</xdr:rowOff>
    </xdr:from>
    <xdr:to>
      <xdr:col>15</xdr:col>
      <xdr:colOff>561975</xdr:colOff>
      <xdr:row>10</xdr:row>
      <xdr:rowOff>0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06D28C13-8EF8-446C-8EAE-9CBDD9DFF2E2}"/>
            </a:ext>
          </a:extLst>
        </xdr:cNvPr>
        <xdr:cNvSpPr/>
      </xdr:nvSpPr>
      <xdr:spPr>
        <a:xfrm>
          <a:off x="7086599" y="1571625"/>
          <a:ext cx="3009901" cy="238125"/>
        </a:xfrm>
        <a:prstGeom prst="wedgeRectCallout">
          <a:avLst>
            <a:gd name="adj1" fmla="val -64902"/>
            <a:gd name="adj2" fmla="val 21559"/>
          </a:avLst>
        </a:prstGeom>
        <a:solidFill>
          <a:schemeClr val="tx1">
            <a:alpha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Step</a:t>
          </a:r>
          <a:r>
            <a:rPr lang="en-US" sz="1100" baseline="0"/>
            <a:t> 3: set formula for summing all squred errors</a:t>
          </a:r>
          <a:endParaRPr lang="en-US" sz="1100"/>
        </a:p>
      </xdr:txBody>
    </xdr:sp>
    <xdr:clientData/>
  </xdr:twoCellAnchor>
  <xdr:twoCellAnchor>
    <xdr:from>
      <xdr:col>10</xdr:col>
      <xdr:colOff>393699</xdr:colOff>
      <xdr:row>5</xdr:row>
      <xdr:rowOff>9526</xdr:rowOff>
    </xdr:from>
    <xdr:to>
      <xdr:col>21</xdr:col>
      <xdr:colOff>57150</xdr:colOff>
      <xdr:row>8</xdr:row>
      <xdr:rowOff>114300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9D73F124-6FD7-4FFD-AC37-A55B9DE44DD5}"/>
            </a:ext>
          </a:extLst>
        </xdr:cNvPr>
        <xdr:cNvSpPr/>
      </xdr:nvSpPr>
      <xdr:spPr>
        <a:xfrm>
          <a:off x="7823199" y="974726"/>
          <a:ext cx="6826251" cy="676274"/>
        </a:xfrm>
        <a:prstGeom prst="wedgeRectCallout">
          <a:avLst>
            <a:gd name="adj1" fmla="val -56716"/>
            <a:gd name="adj2" fmla="val 34135"/>
          </a:avLst>
        </a:prstGeom>
        <a:solidFill>
          <a:schemeClr val="tx1">
            <a:alpha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Step</a:t>
          </a:r>
          <a:r>
            <a:rPr lang="en-US" sz="1100" baseline="0"/>
            <a:t> 4: with the Solver that can be found in "data" tab (if it is not there you need to enable it through File &gt; Options &gt; Add-Ins &gt; Manage Add-in box) minimize sum of squared errors by varying A and beta. This completes fitting of the data as can be seen by appearance of the "modeled" curve in figures bellow.</a:t>
          </a:r>
          <a:endParaRPr lang="en-US" sz="1100"/>
        </a:p>
      </xdr:txBody>
    </xdr:sp>
    <xdr:clientData/>
  </xdr:twoCellAnchor>
  <xdr:twoCellAnchor>
    <xdr:from>
      <xdr:col>10</xdr:col>
      <xdr:colOff>387350</xdr:colOff>
      <xdr:row>10</xdr:row>
      <xdr:rowOff>19050</xdr:rowOff>
    </xdr:from>
    <xdr:to>
      <xdr:col>15</xdr:col>
      <xdr:colOff>552451</xdr:colOff>
      <xdr:row>11</xdr:row>
      <xdr:rowOff>85725</xdr:rowOff>
    </xdr:to>
    <xdr:sp macro="" textlink="">
      <xdr:nvSpPr>
        <xdr:cNvPr id="9" name="Speech Bubble: Rectangle 8">
          <a:extLst>
            <a:ext uri="{FF2B5EF4-FFF2-40B4-BE49-F238E27FC236}">
              <a16:creationId xmlns:a16="http://schemas.microsoft.com/office/drawing/2014/main" id="{0E8FCEC1-879F-4519-9521-4D9BE6D27E27}"/>
            </a:ext>
          </a:extLst>
        </xdr:cNvPr>
        <xdr:cNvSpPr/>
      </xdr:nvSpPr>
      <xdr:spPr>
        <a:xfrm>
          <a:off x="7083425" y="1828800"/>
          <a:ext cx="3003551" cy="247650"/>
        </a:xfrm>
        <a:prstGeom prst="wedgeRectCallout">
          <a:avLst>
            <a:gd name="adj1" fmla="val -65528"/>
            <a:gd name="adj2" fmla="val -13413"/>
          </a:avLst>
        </a:prstGeom>
        <a:solidFill>
          <a:schemeClr val="tx1">
            <a:alpha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Step</a:t>
          </a:r>
          <a:r>
            <a:rPr lang="en-US" sz="1100" baseline="0"/>
            <a:t> 5: set formula p=2^(-beta)</a:t>
          </a:r>
          <a:endParaRPr lang="en-US" sz="1100"/>
        </a:p>
      </xdr:txBody>
    </xdr:sp>
    <xdr:clientData/>
  </xdr:twoCellAnchor>
  <xdr:twoCellAnchor>
    <xdr:from>
      <xdr:col>3</xdr:col>
      <xdr:colOff>549275</xdr:colOff>
      <xdr:row>40</xdr:row>
      <xdr:rowOff>158750</xdr:rowOff>
    </xdr:from>
    <xdr:to>
      <xdr:col>6</xdr:col>
      <xdr:colOff>47625</xdr:colOff>
      <xdr:row>45</xdr:row>
      <xdr:rowOff>44450</xdr:rowOff>
    </xdr:to>
    <xdr:sp macro="" textlink="">
      <xdr:nvSpPr>
        <xdr:cNvPr id="10" name="Speech Bubble: Rectangle 9">
          <a:extLst>
            <a:ext uri="{FF2B5EF4-FFF2-40B4-BE49-F238E27FC236}">
              <a16:creationId xmlns:a16="http://schemas.microsoft.com/office/drawing/2014/main" id="{A0391D65-D380-4DBD-BE7F-67E59F50DB95}"/>
            </a:ext>
          </a:extLst>
        </xdr:cNvPr>
        <xdr:cNvSpPr/>
      </xdr:nvSpPr>
      <xdr:spPr>
        <a:xfrm>
          <a:off x="3051175" y="7791450"/>
          <a:ext cx="1454150" cy="838200"/>
        </a:xfrm>
        <a:prstGeom prst="wedgeRectCallout">
          <a:avLst>
            <a:gd name="adj1" fmla="val -34592"/>
            <a:gd name="adj2" fmla="val 60695"/>
          </a:avLst>
        </a:prstGeom>
        <a:solidFill>
          <a:schemeClr val="tx1">
            <a:alpha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Step</a:t>
          </a:r>
          <a:r>
            <a:rPr lang="en-US" sz="1100" baseline="0"/>
            <a:t> 6: extrapolate trend by setting the formula for futher capacity values</a:t>
          </a:r>
          <a:endParaRPr lang="en-US" sz="1100"/>
        </a:p>
      </xdr:txBody>
    </xdr:sp>
    <xdr:clientData/>
  </xdr:twoCellAnchor>
  <xdr:twoCellAnchor>
    <xdr:from>
      <xdr:col>0</xdr:col>
      <xdr:colOff>0</xdr:colOff>
      <xdr:row>39</xdr:row>
      <xdr:rowOff>60323</xdr:rowOff>
    </xdr:from>
    <xdr:to>
      <xdr:col>1</xdr:col>
      <xdr:colOff>523875</xdr:colOff>
      <xdr:row>44</xdr:row>
      <xdr:rowOff>107949</xdr:rowOff>
    </xdr:to>
    <xdr:sp macro="" textlink="">
      <xdr:nvSpPr>
        <xdr:cNvPr id="11" name="Speech Bubble: Rectangle 10">
          <a:extLst>
            <a:ext uri="{FF2B5EF4-FFF2-40B4-BE49-F238E27FC236}">
              <a16:creationId xmlns:a16="http://schemas.microsoft.com/office/drawing/2014/main" id="{9E16829E-03DC-4D1B-AFAA-6ECA2A28E5D4}"/>
            </a:ext>
          </a:extLst>
        </xdr:cNvPr>
        <xdr:cNvSpPr/>
      </xdr:nvSpPr>
      <xdr:spPr>
        <a:xfrm>
          <a:off x="0" y="7118348"/>
          <a:ext cx="1133475" cy="952501"/>
        </a:xfrm>
        <a:prstGeom prst="wedgeRectCallout">
          <a:avLst>
            <a:gd name="adj1" fmla="val 37350"/>
            <a:gd name="adj2" fmla="val 67838"/>
          </a:avLst>
        </a:prstGeom>
        <a:solidFill>
          <a:schemeClr val="tx1">
            <a:alpha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Step</a:t>
          </a:r>
          <a:r>
            <a:rPr lang="en-US" sz="1100" baseline="0"/>
            <a:t> 7: set increasingly larger capacity values until cost becomes 0.5</a:t>
          </a:r>
          <a:endParaRPr lang="en-US" sz="1100"/>
        </a:p>
      </xdr:txBody>
    </xdr:sp>
    <xdr:clientData/>
  </xdr:twoCellAnchor>
  <xdr:twoCellAnchor>
    <xdr:from>
      <xdr:col>13</xdr:col>
      <xdr:colOff>66675</xdr:colOff>
      <xdr:row>16</xdr:row>
      <xdr:rowOff>3174</xdr:rowOff>
    </xdr:from>
    <xdr:to>
      <xdr:col>17</xdr:col>
      <xdr:colOff>238125</xdr:colOff>
      <xdr:row>20</xdr:row>
      <xdr:rowOff>133350</xdr:rowOff>
    </xdr:to>
    <xdr:sp macro="" textlink="">
      <xdr:nvSpPr>
        <xdr:cNvPr id="12" name="Speech Bubble: Rectangle 11">
          <a:extLst>
            <a:ext uri="{FF2B5EF4-FFF2-40B4-BE49-F238E27FC236}">
              <a16:creationId xmlns:a16="http://schemas.microsoft.com/office/drawing/2014/main" id="{052768C3-10A1-44F6-9B47-8D2ACF495DF1}"/>
            </a:ext>
          </a:extLst>
        </xdr:cNvPr>
        <xdr:cNvSpPr/>
      </xdr:nvSpPr>
      <xdr:spPr>
        <a:xfrm>
          <a:off x="8486775" y="2898774"/>
          <a:ext cx="2609850" cy="854076"/>
        </a:xfrm>
        <a:prstGeom prst="wedgeRectCallout">
          <a:avLst>
            <a:gd name="adj1" fmla="val -62745"/>
            <a:gd name="adj2" fmla="val 32124"/>
          </a:avLst>
        </a:prstGeom>
        <a:solidFill>
          <a:schemeClr val="tx1">
            <a:lumMod val="65000"/>
            <a:lumOff val="35000"/>
            <a:alpha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Note 1</a:t>
          </a:r>
          <a:r>
            <a:rPr lang="en-US" sz="1100" baseline="0"/>
            <a:t>: Fit is not perfect and additional analysis is neaded to explain trends. This particular bump is associated with poly-Si shortage in quickly expanding PV market.</a:t>
          </a:r>
          <a:endParaRPr lang="en-US" sz="1100"/>
        </a:p>
      </xdr:txBody>
    </xdr:sp>
    <xdr:clientData/>
  </xdr:twoCellAnchor>
  <xdr:twoCellAnchor>
    <xdr:from>
      <xdr:col>4</xdr:col>
      <xdr:colOff>92076</xdr:colOff>
      <xdr:row>48</xdr:row>
      <xdr:rowOff>57150</xdr:rowOff>
    </xdr:from>
    <xdr:to>
      <xdr:col>7</xdr:col>
      <xdr:colOff>34926</xdr:colOff>
      <xdr:row>56</xdr:row>
      <xdr:rowOff>76200</xdr:rowOff>
    </xdr:to>
    <xdr:sp macro="" textlink="">
      <xdr:nvSpPr>
        <xdr:cNvPr id="13" name="Speech Bubble: Rectangle 12">
          <a:extLst>
            <a:ext uri="{FF2B5EF4-FFF2-40B4-BE49-F238E27FC236}">
              <a16:creationId xmlns:a16="http://schemas.microsoft.com/office/drawing/2014/main" id="{C2FBE9F6-D665-40E6-921E-D975E612B2ED}"/>
            </a:ext>
          </a:extLst>
        </xdr:cNvPr>
        <xdr:cNvSpPr/>
      </xdr:nvSpPr>
      <xdr:spPr>
        <a:xfrm>
          <a:off x="3073401" y="8743950"/>
          <a:ext cx="1619250" cy="1466850"/>
        </a:xfrm>
        <a:prstGeom prst="wedgeRectCallout">
          <a:avLst>
            <a:gd name="adj1" fmla="val -58627"/>
            <a:gd name="adj2" fmla="val -49045"/>
          </a:avLst>
        </a:prstGeom>
        <a:solidFill>
          <a:schemeClr val="tx1">
            <a:lumMod val="65000"/>
            <a:lumOff val="35000"/>
            <a:alpha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Note 2</a:t>
          </a:r>
          <a:r>
            <a:rPr lang="en-US" sz="1100" baseline="0"/>
            <a:t>: Due to imperfect fit model requires X5 capacity increase until exiting 2016 cost is reached. Potential improvement - remove points pointed out in note 1 from fitting.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B506B-7570-4238-AEF5-A923C612EF97}">
  <dimension ref="A1:X66"/>
  <sheetViews>
    <sheetView zoomScaleNormal="100" workbookViewId="0"/>
  </sheetViews>
  <sheetFormatPr baseColWidth="10" defaultColWidth="8.83203125" defaultRowHeight="15"/>
  <cols>
    <col min="2" max="2" width="12.5" bestFit="1" customWidth="1"/>
    <col min="3" max="4" width="9.83203125" customWidth="1"/>
    <col min="5" max="5" width="12" customWidth="1"/>
    <col min="6" max="6" width="3.83203125" style="14" customWidth="1"/>
    <col min="7" max="7" width="8.1640625" customWidth="1"/>
    <col min="9" max="9" width="13.1640625" bestFit="1" customWidth="1"/>
    <col min="11" max="11" width="5.6640625" customWidth="1"/>
  </cols>
  <sheetData>
    <row r="1" spans="1:24">
      <c r="A1" s="18" t="s">
        <v>12</v>
      </c>
      <c r="B1" s="19"/>
      <c r="C1" s="19"/>
      <c r="D1" s="19"/>
      <c r="E1" s="19"/>
      <c r="G1" s="16" t="s">
        <v>13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4.5" customHeight="1">
      <c r="A2" s="20" t="s">
        <v>0</v>
      </c>
      <c r="B2" s="21" t="s">
        <v>6</v>
      </c>
      <c r="C2" s="34" t="s">
        <v>18</v>
      </c>
      <c r="D2" s="34"/>
      <c r="E2" s="17" t="s">
        <v>10</v>
      </c>
      <c r="G2" s="15" t="s">
        <v>17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6">
      <c r="A3" s="20"/>
      <c r="B3" s="21"/>
      <c r="C3" s="21" t="s">
        <v>8</v>
      </c>
      <c r="D3" s="21" t="s">
        <v>9</v>
      </c>
      <c r="E3" s="17"/>
      <c r="G3" s="15" t="s">
        <v>19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ht="16">
      <c r="A4" s="20"/>
      <c r="B4" s="22" t="s">
        <v>16</v>
      </c>
      <c r="C4" s="22" t="s">
        <v>7</v>
      </c>
      <c r="D4" s="22" t="s">
        <v>7</v>
      </c>
      <c r="E4" s="22" t="s">
        <v>11</v>
      </c>
      <c r="G4" s="15" t="s">
        <v>14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>
      <c r="A5" s="1">
        <v>1976</v>
      </c>
      <c r="B5" s="9">
        <v>0.3</v>
      </c>
      <c r="C5" s="12">
        <v>66.104835089999995</v>
      </c>
      <c r="D5" s="27"/>
      <c r="E5" s="23"/>
      <c r="G5" s="15" t="s">
        <v>15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>
      <c r="A6" s="1">
        <v>1977</v>
      </c>
      <c r="B6" s="9">
        <v>0.85</v>
      </c>
      <c r="C6" s="12">
        <v>46.440539190000003</v>
      </c>
      <c r="D6" s="27"/>
      <c r="E6" s="23"/>
    </row>
    <row r="7" spans="1:24">
      <c r="A7" s="1">
        <v>1978</v>
      </c>
      <c r="B7" s="9">
        <v>1.8</v>
      </c>
      <c r="C7" s="12">
        <v>33.282687770000003</v>
      </c>
      <c r="D7" s="27"/>
      <c r="E7" s="23"/>
      <c r="G7" t="s">
        <v>2</v>
      </c>
    </row>
    <row r="8" spans="1:24">
      <c r="A8" s="1">
        <v>1979</v>
      </c>
      <c r="B8" s="10">
        <v>3.3</v>
      </c>
      <c r="C8" s="13">
        <v>29.69249275</v>
      </c>
      <c r="D8" s="27"/>
      <c r="E8" s="23"/>
      <c r="I8" s="5" t="s">
        <v>1</v>
      </c>
      <c r="J8" s="25"/>
    </row>
    <row r="9" spans="1:24">
      <c r="A9" s="1">
        <v>1980</v>
      </c>
      <c r="B9" s="10">
        <v>6.5</v>
      </c>
      <c r="C9" s="13">
        <v>23.755360759999999</v>
      </c>
      <c r="D9" s="27"/>
      <c r="E9" s="23"/>
      <c r="I9" s="5" t="s">
        <v>3</v>
      </c>
      <c r="J9" s="25"/>
      <c r="M9" s="7"/>
    </row>
    <row r="10" spans="1:24">
      <c r="A10" s="1">
        <v>1981</v>
      </c>
      <c r="B10" s="8">
        <v>12.5</v>
      </c>
      <c r="C10" s="13">
        <v>17.918799719999999</v>
      </c>
      <c r="D10" s="27"/>
      <c r="E10" s="23"/>
      <c r="I10" s="5" t="s">
        <v>4</v>
      </c>
      <c r="J10" s="31"/>
    </row>
    <row r="11" spans="1:24">
      <c r="A11" s="1">
        <v>1982</v>
      </c>
      <c r="B11" s="8">
        <v>20</v>
      </c>
      <c r="C11" s="13">
        <v>18.032817779999998</v>
      </c>
      <c r="D11" s="27"/>
      <c r="E11" s="23"/>
      <c r="I11" s="5" t="s">
        <v>5</v>
      </c>
      <c r="J11" s="30"/>
    </row>
    <row r="12" spans="1:24">
      <c r="A12" s="1">
        <v>1983</v>
      </c>
      <c r="B12" s="8">
        <v>43</v>
      </c>
      <c r="C12" s="13">
        <v>16.843944430000001</v>
      </c>
      <c r="D12" s="27"/>
      <c r="E12" s="23"/>
    </row>
    <row r="13" spans="1:24">
      <c r="A13" s="1">
        <v>1984</v>
      </c>
      <c r="B13" s="8">
        <v>67</v>
      </c>
      <c r="C13" s="13">
        <v>13.717773490000001</v>
      </c>
      <c r="D13" s="27"/>
      <c r="E13" s="23"/>
    </row>
    <row r="14" spans="1:24">
      <c r="A14" s="1">
        <v>1985</v>
      </c>
      <c r="B14" s="8">
        <v>90</v>
      </c>
      <c r="C14" s="13">
        <v>12.49436648</v>
      </c>
      <c r="D14" s="27"/>
      <c r="E14" s="23"/>
    </row>
    <row r="15" spans="1:24">
      <c r="A15" s="1">
        <v>1986</v>
      </c>
      <c r="B15" s="8">
        <v>120</v>
      </c>
      <c r="C15" s="13">
        <v>11.688438</v>
      </c>
      <c r="D15" s="27"/>
      <c r="E15" s="23"/>
    </row>
    <row r="16" spans="1:24">
      <c r="A16" s="1">
        <v>1987</v>
      </c>
      <c r="B16" s="8">
        <v>150</v>
      </c>
      <c r="C16" s="13">
        <v>9.801145644</v>
      </c>
      <c r="D16" s="27"/>
      <c r="E16" s="23"/>
    </row>
    <row r="17" spans="1:8">
      <c r="A17" s="1">
        <v>1988</v>
      </c>
      <c r="B17" s="8">
        <v>175</v>
      </c>
      <c r="C17" s="13">
        <v>9.7328734630000007</v>
      </c>
      <c r="D17" s="27"/>
      <c r="E17" s="23"/>
    </row>
    <row r="18" spans="1:8">
      <c r="A18" s="1">
        <v>1989</v>
      </c>
      <c r="B18" s="8">
        <v>220</v>
      </c>
      <c r="C18" s="13">
        <v>9.7899546500000003</v>
      </c>
      <c r="D18" s="27"/>
      <c r="E18" s="23"/>
    </row>
    <row r="19" spans="1:8">
      <c r="A19" s="1">
        <v>1990</v>
      </c>
      <c r="B19" s="8">
        <v>270</v>
      </c>
      <c r="C19" s="13">
        <v>10.009798719999999</v>
      </c>
      <c r="D19" s="27"/>
      <c r="E19" s="23"/>
    </row>
    <row r="20" spans="1:8">
      <c r="A20" s="1">
        <v>1991</v>
      </c>
      <c r="B20" s="8">
        <v>330</v>
      </c>
      <c r="C20" s="13">
        <v>9.2940414239999996</v>
      </c>
      <c r="D20" s="27"/>
      <c r="E20" s="23"/>
    </row>
    <row r="21" spans="1:8">
      <c r="A21" s="1">
        <v>1992</v>
      </c>
      <c r="B21" s="8">
        <v>400</v>
      </c>
      <c r="C21" s="13">
        <v>8.7790856529999992</v>
      </c>
      <c r="D21" s="27"/>
      <c r="E21" s="23"/>
    </row>
    <row r="22" spans="1:8">
      <c r="A22" s="1">
        <v>1993</v>
      </c>
      <c r="B22" s="8">
        <v>450</v>
      </c>
      <c r="C22" s="13">
        <v>7.8227451410000004</v>
      </c>
      <c r="D22" s="27"/>
      <c r="E22" s="23"/>
    </row>
    <row r="23" spans="1:8">
      <c r="A23" s="1">
        <v>1994</v>
      </c>
      <c r="B23" s="8">
        <v>500</v>
      </c>
      <c r="C23" s="13">
        <v>7.6450519779999997</v>
      </c>
      <c r="D23" s="27"/>
      <c r="E23" s="23"/>
    </row>
    <row r="24" spans="1:8">
      <c r="A24" s="1">
        <v>1995</v>
      </c>
      <c r="B24" s="8">
        <v>575</v>
      </c>
      <c r="C24" s="13">
        <v>7.0702964640000001</v>
      </c>
      <c r="D24" s="27"/>
      <c r="E24" s="23"/>
    </row>
    <row r="25" spans="1:8">
      <c r="A25" s="1">
        <v>1996</v>
      </c>
      <c r="B25" s="8">
        <v>700</v>
      </c>
      <c r="C25" s="13">
        <v>5.880830563</v>
      </c>
      <c r="D25" s="27"/>
      <c r="E25" s="23"/>
    </row>
    <row r="26" spans="1:8">
      <c r="A26" s="1">
        <v>1997</v>
      </c>
      <c r="B26" s="8">
        <v>800</v>
      </c>
      <c r="C26" s="13">
        <v>5.8235685630000003</v>
      </c>
      <c r="D26" s="27"/>
      <c r="E26" s="23"/>
    </row>
    <row r="27" spans="1:8">
      <c r="A27" s="1">
        <v>1998</v>
      </c>
      <c r="B27" s="8">
        <v>975</v>
      </c>
      <c r="C27" s="13">
        <v>4.8927918330000004</v>
      </c>
      <c r="D27" s="27"/>
      <c r="E27" s="23"/>
      <c r="H27" s="3"/>
    </row>
    <row r="28" spans="1:8">
      <c r="A28" s="1">
        <v>1999</v>
      </c>
      <c r="B28" s="8">
        <v>1250</v>
      </c>
      <c r="C28" s="13">
        <v>4.4797167160000004</v>
      </c>
      <c r="D28" s="27"/>
      <c r="E28" s="23"/>
    </row>
    <row r="29" spans="1:8">
      <c r="A29" s="1">
        <v>2000</v>
      </c>
      <c r="B29" s="8">
        <v>1500</v>
      </c>
      <c r="C29" s="13">
        <v>3.650031142</v>
      </c>
      <c r="D29" s="27"/>
      <c r="E29" s="23"/>
    </row>
    <row r="30" spans="1:8">
      <c r="A30" s="1">
        <v>2001</v>
      </c>
      <c r="B30" s="8">
        <v>1750</v>
      </c>
      <c r="C30" s="13">
        <v>3.4387699550000002</v>
      </c>
      <c r="D30" s="27"/>
      <c r="E30" s="23"/>
    </row>
    <row r="31" spans="1:8">
      <c r="A31" s="1">
        <v>2002</v>
      </c>
      <c r="B31" s="8">
        <v>2300</v>
      </c>
      <c r="C31" s="13">
        <v>3.5146111150000001</v>
      </c>
      <c r="D31" s="27"/>
      <c r="E31" s="23"/>
    </row>
    <row r="32" spans="1:8">
      <c r="A32" s="1">
        <v>2003</v>
      </c>
      <c r="B32" s="8">
        <v>3000</v>
      </c>
      <c r="C32" s="13">
        <v>3.3207727519999999</v>
      </c>
      <c r="D32" s="27"/>
      <c r="E32" s="23"/>
    </row>
    <row r="33" spans="1:5">
      <c r="A33" s="1">
        <v>2004</v>
      </c>
      <c r="B33" s="8">
        <v>4300</v>
      </c>
      <c r="C33" s="13">
        <v>3.5367933210000002</v>
      </c>
      <c r="D33" s="27"/>
      <c r="E33" s="23"/>
    </row>
    <row r="34" spans="1:5">
      <c r="A34" s="1">
        <v>2005</v>
      </c>
      <c r="B34" s="8">
        <v>6000</v>
      </c>
      <c r="C34" s="13">
        <v>3.5801574239999998</v>
      </c>
      <c r="D34" s="27"/>
      <c r="E34" s="23"/>
    </row>
    <row r="35" spans="1:5">
      <c r="A35" s="1">
        <v>2006</v>
      </c>
      <c r="B35" s="8">
        <v>8500</v>
      </c>
      <c r="C35" s="13">
        <v>3.8859214020000001</v>
      </c>
      <c r="D35" s="13"/>
      <c r="E35" s="23"/>
    </row>
    <row r="36" spans="1:5">
      <c r="A36" s="1">
        <v>2007</v>
      </c>
      <c r="B36" s="8">
        <v>10300</v>
      </c>
      <c r="C36" s="13">
        <v>3.9080588490000001</v>
      </c>
      <c r="D36" s="13"/>
      <c r="E36" s="23"/>
    </row>
    <row r="37" spans="1:5">
      <c r="A37" s="1">
        <v>2008</v>
      </c>
      <c r="B37" s="8">
        <v>20000</v>
      </c>
      <c r="C37" s="13">
        <v>3.5588564229999999</v>
      </c>
      <c r="D37" s="13"/>
      <c r="E37" s="23"/>
    </row>
    <row r="38" spans="1:5">
      <c r="A38" s="1">
        <v>2009</v>
      </c>
      <c r="B38" s="8">
        <v>30000</v>
      </c>
      <c r="C38" s="13">
        <v>2.3692676000000001</v>
      </c>
      <c r="D38" s="13"/>
      <c r="E38" s="23"/>
    </row>
    <row r="39" spans="1:5">
      <c r="A39" s="1">
        <v>2010</v>
      </c>
      <c r="B39" s="8">
        <v>50000</v>
      </c>
      <c r="C39" s="13">
        <v>1.589153601</v>
      </c>
      <c r="D39" s="13"/>
      <c r="E39" s="23"/>
    </row>
    <row r="40" spans="1:5">
      <c r="A40" s="1">
        <v>2011</v>
      </c>
      <c r="B40" s="8">
        <v>70000</v>
      </c>
      <c r="C40" s="13">
        <v>1.441280262</v>
      </c>
      <c r="D40" s="13"/>
      <c r="E40" s="23"/>
    </row>
    <row r="41" spans="1:5">
      <c r="A41" s="1">
        <v>2012</v>
      </c>
      <c r="B41" s="8">
        <v>100500</v>
      </c>
      <c r="C41" s="13">
        <v>0.77472840799999998</v>
      </c>
      <c r="D41" s="13"/>
      <c r="E41" s="23"/>
    </row>
    <row r="42" spans="1:5">
      <c r="A42" s="1">
        <v>2013</v>
      </c>
      <c r="B42" s="8">
        <v>139000</v>
      </c>
      <c r="C42" s="13">
        <v>0.82330228400000005</v>
      </c>
      <c r="D42" s="13"/>
      <c r="E42" s="23"/>
    </row>
    <row r="43" spans="1:5">
      <c r="A43" s="1">
        <v>2014</v>
      </c>
      <c r="B43" s="8">
        <v>178000</v>
      </c>
      <c r="C43" s="13">
        <v>0.71</v>
      </c>
      <c r="D43" s="13"/>
      <c r="E43" s="23"/>
    </row>
    <row r="44" spans="1:5">
      <c r="A44" s="1">
        <v>2015</v>
      </c>
      <c r="B44" s="8">
        <v>228000</v>
      </c>
      <c r="C44" s="13">
        <v>0.66</v>
      </c>
      <c r="D44" s="13"/>
      <c r="E44" s="23"/>
    </row>
    <row r="45" spans="1:5">
      <c r="A45" s="1">
        <v>2016</v>
      </c>
      <c r="B45" s="8">
        <v>303000</v>
      </c>
      <c r="C45" s="13">
        <v>0.62</v>
      </c>
      <c r="D45" s="13"/>
      <c r="E45" s="23"/>
    </row>
    <row r="46" spans="1:5">
      <c r="A46" s="6"/>
    </row>
    <row r="47" spans="1:5">
      <c r="A47" s="1"/>
    </row>
    <row r="48" spans="1:5">
      <c r="A48" s="1"/>
    </row>
    <row r="49" spans="1:4">
      <c r="A49" s="1"/>
    </row>
    <row r="50" spans="1:4">
      <c r="A50" s="1"/>
    </row>
    <row r="51" spans="1:4">
      <c r="A51" s="1"/>
      <c r="B51" s="8"/>
      <c r="D51" s="26"/>
    </row>
    <row r="52" spans="1:4">
      <c r="A52" s="1"/>
      <c r="B52" s="8"/>
      <c r="D52" s="26"/>
    </row>
    <row r="53" spans="1:4">
      <c r="A53" s="1"/>
      <c r="B53" s="8"/>
      <c r="D53" s="26"/>
    </row>
    <row r="54" spans="1:4">
      <c r="A54" s="1"/>
      <c r="B54" s="8"/>
      <c r="D54" s="26"/>
    </row>
    <row r="55" spans="1:4">
      <c r="A55" s="1"/>
      <c r="B55" s="8"/>
      <c r="D55" s="26"/>
    </row>
    <row r="56" spans="1:4">
      <c r="A56" s="1"/>
      <c r="B56" s="8"/>
      <c r="D56" s="26"/>
    </row>
    <row r="57" spans="1:4">
      <c r="A57" s="1"/>
      <c r="B57" s="8"/>
      <c r="D57" s="26"/>
    </row>
    <row r="58" spans="1:4">
      <c r="A58" s="1"/>
      <c r="B58" s="8"/>
      <c r="D58" s="26"/>
    </row>
    <row r="59" spans="1:4">
      <c r="A59" s="1"/>
      <c r="B59" s="8"/>
      <c r="D59" s="26"/>
    </row>
    <row r="60" spans="1:4">
      <c r="A60" s="1"/>
      <c r="B60" s="2"/>
      <c r="D60" s="4"/>
    </row>
    <row r="61" spans="1:4">
      <c r="A61" s="1"/>
      <c r="B61" s="2"/>
      <c r="D61" s="4"/>
    </row>
    <row r="62" spans="1:4">
      <c r="B62" s="2"/>
      <c r="D62" s="4"/>
    </row>
    <row r="63" spans="1:4">
      <c r="B63" s="2"/>
      <c r="D63" s="4"/>
    </row>
    <row r="64" spans="1:4">
      <c r="B64" s="2"/>
      <c r="D64" s="4"/>
    </row>
    <row r="65" spans="2:4">
      <c r="B65" s="2"/>
      <c r="D65" s="4"/>
    </row>
    <row r="66" spans="2:4">
      <c r="B66" s="2"/>
      <c r="D66" s="4"/>
    </row>
  </sheetData>
  <mergeCells count="1">
    <mergeCell ref="C2:D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2D30-8D88-4B50-8CAC-2733A25746E8}">
  <dimension ref="A1:X66"/>
  <sheetViews>
    <sheetView tabSelected="1" topLeftCell="A15" zoomScaleNormal="100" workbookViewId="0">
      <selection activeCell="I56" sqref="I56"/>
    </sheetView>
  </sheetViews>
  <sheetFormatPr baseColWidth="10" defaultColWidth="8.83203125" defaultRowHeight="15"/>
  <cols>
    <col min="2" max="2" width="14.1640625" bestFit="1" customWidth="1"/>
    <col min="3" max="4" width="9.83203125" customWidth="1"/>
    <col min="5" max="5" width="12" customWidth="1"/>
    <col min="6" max="6" width="3.83203125" style="14" customWidth="1"/>
    <col min="7" max="7" width="8.1640625" customWidth="1"/>
    <col min="9" max="9" width="13.1640625" bestFit="1" customWidth="1"/>
    <col min="11" max="11" width="5.6640625" customWidth="1"/>
  </cols>
  <sheetData>
    <row r="1" spans="1:24">
      <c r="A1" s="18" t="s">
        <v>12</v>
      </c>
      <c r="B1" s="19"/>
      <c r="C1" s="19"/>
      <c r="D1" s="19"/>
      <c r="E1" s="19"/>
      <c r="G1" s="16" t="s">
        <v>13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4.5" customHeight="1">
      <c r="A2" s="20" t="s">
        <v>0</v>
      </c>
      <c r="B2" s="21" t="s">
        <v>6</v>
      </c>
      <c r="C2" s="34" t="s">
        <v>18</v>
      </c>
      <c r="D2" s="34"/>
      <c r="E2" s="17" t="s">
        <v>10</v>
      </c>
      <c r="G2" s="15" t="s">
        <v>17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6">
      <c r="A3" s="20"/>
      <c r="B3" s="21"/>
      <c r="C3" s="21" t="s">
        <v>8</v>
      </c>
      <c r="D3" s="21" t="s">
        <v>9</v>
      </c>
      <c r="E3" s="17"/>
      <c r="G3" s="15" t="s">
        <v>19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ht="16">
      <c r="A4" s="20"/>
      <c r="B4" s="22" t="s">
        <v>16</v>
      </c>
      <c r="C4" s="22" t="s">
        <v>7</v>
      </c>
      <c r="D4" s="22" t="s">
        <v>7</v>
      </c>
      <c r="E4" s="22" t="s">
        <v>11</v>
      </c>
      <c r="G4" s="15" t="s">
        <v>14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>
      <c r="A5" s="1">
        <v>1976</v>
      </c>
      <c r="B5" s="9">
        <v>0.3</v>
      </c>
      <c r="C5" s="12">
        <v>66.104835089999995</v>
      </c>
      <c r="D5" s="27">
        <f>$J$8*B5^(-$J$9)</f>
        <v>63.592839417836529</v>
      </c>
      <c r="E5" s="23">
        <f>(C5-D5)^2</f>
        <v>6.3101222569679791</v>
      </c>
      <c r="G5" s="15" t="s">
        <v>15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>
      <c r="A6" s="1">
        <v>1977</v>
      </c>
      <c r="B6" s="9">
        <v>0.85</v>
      </c>
      <c r="C6" s="12">
        <v>46.440539190000003</v>
      </c>
      <c r="D6" s="27">
        <f t="shared" ref="D6:D49" si="0">$J$8*B6^(-$J$9)</f>
        <v>46.501753518315148</v>
      </c>
      <c r="E6" s="23">
        <f t="shared" ref="E6:E45" si="1">(C6-D6)^2</f>
        <v>3.7471939910744111E-3</v>
      </c>
    </row>
    <row r="7" spans="1:24">
      <c r="A7" s="1">
        <v>1978</v>
      </c>
      <c r="B7" s="9">
        <v>1.8</v>
      </c>
      <c r="C7" s="12">
        <v>33.282687770000003</v>
      </c>
      <c r="D7" s="27">
        <f t="shared" si="0"/>
        <v>37.113630918459386</v>
      </c>
      <c r="E7" s="23">
        <f t="shared" si="1"/>
        <v>14.676125406727889</v>
      </c>
      <c r="G7" t="s">
        <v>2</v>
      </c>
    </row>
    <row r="8" spans="1:24">
      <c r="A8" s="1">
        <v>1979</v>
      </c>
      <c r="B8" s="10">
        <v>3.3</v>
      </c>
      <c r="C8" s="13">
        <v>29.69249275</v>
      </c>
      <c r="D8" s="27">
        <f t="shared" si="0"/>
        <v>30.932552096134486</v>
      </c>
      <c r="E8" s="23">
        <f t="shared" si="1"/>
        <v>1.5377471819354911</v>
      </c>
      <c r="I8" s="5" t="s">
        <v>1</v>
      </c>
      <c r="J8" s="32">
        <v>44.284939912066172</v>
      </c>
    </row>
    <row r="9" spans="1:24">
      <c r="A9" s="1">
        <v>1980</v>
      </c>
      <c r="B9" s="10">
        <v>6.5</v>
      </c>
      <c r="C9" s="13">
        <v>23.755360759999999</v>
      </c>
      <c r="D9" s="27">
        <f t="shared" si="0"/>
        <v>25.230942475162557</v>
      </c>
      <c r="E9" s="23">
        <f t="shared" si="1"/>
        <v>2.1773413981220782</v>
      </c>
      <c r="I9" s="5" t="s">
        <v>3</v>
      </c>
      <c r="J9" s="25">
        <v>0.30055181688750349</v>
      </c>
      <c r="M9" s="7"/>
    </row>
    <row r="10" spans="1:24">
      <c r="A10" s="1">
        <v>1981</v>
      </c>
      <c r="B10" s="8">
        <v>12.5</v>
      </c>
      <c r="C10" s="13">
        <v>17.918799719999999</v>
      </c>
      <c r="D10" s="27">
        <f t="shared" si="0"/>
        <v>20.728971878754976</v>
      </c>
      <c r="E10" s="23">
        <f t="shared" si="1"/>
        <v>7.8970675618416069</v>
      </c>
      <c r="I10" s="5" t="s">
        <v>4</v>
      </c>
      <c r="J10" s="29">
        <f>SUM(E5:E45)</f>
        <v>64.129674664209873</v>
      </c>
    </row>
    <row r="11" spans="1:24">
      <c r="A11" s="1">
        <v>1982</v>
      </c>
      <c r="B11" s="8">
        <v>20</v>
      </c>
      <c r="C11" s="13">
        <v>18.032817779999998</v>
      </c>
      <c r="D11" s="27">
        <f t="shared" si="0"/>
        <v>17.998202372044382</v>
      </c>
      <c r="E11" s="23">
        <f t="shared" si="1"/>
        <v>1.1982264679337555E-3</v>
      </c>
      <c r="I11" s="5" t="s">
        <v>5</v>
      </c>
      <c r="J11" s="33">
        <f>2^(-J9)</f>
        <v>0.81194177708564774</v>
      </c>
    </row>
    <row r="12" spans="1:24">
      <c r="A12" s="1">
        <v>1983</v>
      </c>
      <c r="B12" s="8">
        <v>43</v>
      </c>
      <c r="C12" s="13">
        <v>16.843944430000001</v>
      </c>
      <c r="D12" s="27">
        <f t="shared" si="0"/>
        <v>14.299279250965336</v>
      </c>
      <c r="E12" s="23">
        <f t="shared" si="1"/>
        <v>6.4753208733915217</v>
      </c>
    </row>
    <row r="13" spans="1:24">
      <c r="A13" s="1">
        <v>1984</v>
      </c>
      <c r="B13" s="8">
        <v>67</v>
      </c>
      <c r="C13" s="13">
        <v>13.717773490000001</v>
      </c>
      <c r="D13" s="27">
        <f t="shared" si="0"/>
        <v>12.514858973255141</v>
      </c>
      <c r="E13" s="23">
        <f t="shared" si="1"/>
        <v>1.4470033345955202</v>
      </c>
    </row>
    <row r="14" spans="1:24">
      <c r="A14" s="1">
        <v>1985</v>
      </c>
      <c r="B14" s="8">
        <v>90</v>
      </c>
      <c r="C14" s="13">
        <v>12.49436648</v>
      </c>
      <c r="D14" s="27">
        <f t="shared" si="0"/>
        <v>11.45262189613355</v>
      </c>
      <c r="E14" s="23">
        <f t="shared" si="1"/>
        <v>1.0852317780150829</v>
      </c>
    </row>
    <row r="15" spans="1:24">
      <c r="A15" s="1">
        <v>1986</v>
      </c>
      <c r="B15" s="8">
        <v>120</v>
      </c>
      <c r="C15" s="13">
        <v>11.688438</v>
      </c>
      <c r="D15" s="27">
        <f t="shared" si="0"/>
        <v>10.503991426500779</v>
      </c>
      <c r="E15" s="23">
        <f t="shared" si="1"/>
        <v>1.4029136854740454</v>
      </c>
    </row>
    <row r="16" spans="1:24">
      <c r="A16" s="1">
        <v>1987</v>
      </c>
      <c r="B16" s="8">
        <v>150</v>
      </c>
      <c r="C16" s="13">
        <v>9.801145644</v>
      </c>
      <c r="D16" s="27">
        <f t="shared" si="0"/>
        <v>9.8226320993951095</v>
      </c>
      <c r="E16" s="23">
        <f t="shared" si="1"/>
        <v>4.6166776544603086E-4</v>
      </c>
    </row>
    <row r="17" spans="1:8">
      <c r="A17" s="1">
        <v>1988</v>
      </c>
      <c r="B17" s="8">
        <v>175</v>
      </c>
      <c r="C17" s="13">
        <v>9.7328734630000007</v>
      </c>
      <c r="D17" s="27">
        <f t="shared" si="0"/>
        <v>9.3779281033624606</v>
      </c>
      <c r="E17" s="23">
        <f t="shared" si="1"/>
        <v>0.12598620832822263</v>
      </c>
    </row>
    <row r="18" spans="1:8">
      <c r="A18" s="1">
        <v>1989</v>
      </c>
      <c r="B18" s="8">
        <v>220</v>
      </c>
      <c r="C18" s="13">
        <v>9.7899546500000003</v>
      </c>
      <c r="D18" s="27">
        <f t="shared" si="0"/>
        <v>8.7546072420518826</v>
      </c>
      <c r="E18" s="23">
        <f t="shared" si="1"/>
        <v>1.0719442551448861</v>
      </c>
    </row>
    <row r="19" spans="1:8">
      <c r="A19" s="1">
        <v>1990</v>
      </c>
      <c r="B19" s="8">
        <v>270</v>
      </c>
      <c r="C19" s="13">
        <v>10.009798719999999</v>
      </c>
      <c r="D19" s="27">
        <f t="shared" si="0"/>
        <v>8.2319981264202458</v>
      </c>
      <c r="E19" s="23">
        <f t="shared" si="1"/>
        <v>3.1605749505325234</v>
      </c>
    </row>
    <row r="20" spans="1:8">
      <c r="A20" s="1">
        <v>1991</v>
      </c>
      <c r="B20" s="8">
        <v>330</v>
      </c>
      <c r="C20" s="13">
        <v>9.2940414239999996</v>
      </c>
      <c r="D20" s="27">
        <f t="shared" si="0"/>
        <v>7.750185889482986</v>
      </c>
      <c r="E20" s="23">
        <f t="shared" si="1"/>
        <v>2.3834899114588137</v>
      </c>
    </row>
    <row r="21" spans="1:8">
      <c r="A21" s="1">
        <v>1992</v>
      </c>
      <c r="B21" s="8">
        <v>400</v>
      </c>
      <c r="C21" s="13">
        <v>8.7790856529999992</v>
      </c>
      <c r="D21" s="27">
        <f t="shared" si="0"/>
        <v>7.3147957131314163</v>
      </c>
      <c r="E21" s="23">
        <f t="shared" si="1"/>
        <v>2.144145028000338</v>
      </c>
    </row>
    <row r="22" spans="1:8">
      <c r="A22" s="1">
        <v>1993</v>
      </c>
      <c r="B22" s="8">
        <v>450</v>
      </c>
      <c r="C22" s="13">
        <v>7.8227451410000004</v>
      </c>
      <c r="D22" s="27">
        <f t="shared" si="0"/>
        <v>7.0603823100136154</v>
      </c>
      <c r="E22" s="23">
        <f t="shared" si="1"/>
        <v>0.58119708606957543</v>
      </c>
    </row>
    <row r="23" spans="1:8">
      <c r="A23" s="1">
        <v>1994</v>
      </c>
      <c r="B23" s="8">
        <v>500</v>
      </c>
      <c r="C23" s="13">
        <v>7.6450519779999997</v>
      </c>
      <c r="D23" s="27">
        <f t="shared" si="0"/>
        <v>6.8403090077785942</v>
      </c>
      <c r="E23" s="23">
        <f t="shared" si="1"/>
        <v>0.64761124812076998</v>
      </c>
    </row>
    <row r="24" spans="1:8">
      <c r="A24" s="1">
        <v>1995</v>
      </c>
      <c r="B24" s="8">
        <v>575</v>
      </c>
      <c r="C24" s="13">
        <v>7.0702964640000001</v>
      </c>
      <c r="D24" s="27">
        <f t="shared" si="0"/>
        <v>6.5589281738708891</v>
      </c>
      <c r="E24" s="23">
        <f t="shared" si="1"/>
        <v>0.26149752814957067</v>
      </c>
    </row>
    <row r="25" spans="1:8">
      <c r="A25" s="1">
        <v>1996</v>
      </c>
      <c r="B25" s="8">
        <v>700</v>
      </c>
      <c r="C25" s="13">
        <v>5.880830563</v>
      </c>
      <c r="D25" s="27">
        <f t="shared" si="0"/>
        <v>6.1823939384387927</v>
      </c>
      <c r="E25" s="23">
        <f t="shared" si="1"/>
        <v>9.0940469406038268E-2</v>
      </c>
    </row>
    <row r="26" spans="1:8">
      <c r="A26" s="1">
        <v>1997</v>
      </c>
      <c r="B26" s="8">
        <v>800</v>
      </c>
      <c r="C26" s="13">
        <v>5.8235685630000003</v>
      </c>
      <c r="D26" s="27">
        <f t="shared" si="0"/>
        <v>5.9391882303383978</v>
      </c>
      <c r="E26" s="23">
        <f t="shared" si="1"/>
        <v>1.3367907475441717E-2</v>
      </c>
    </row>
    <row r="27" spans="1:8">
      <c r="A27" s="1">
        <v>1998</v>
      </c>
      <c r="B27" s="8">
        <v>975</v>
      </c>
      <c r="C27" s="13">
        <v>4.8927918330000004</v>
      </c>
      <c r="D27" s="27">
        <f t="shared" si="0"/>
        <v>5.5963554641065834</v>
      </c>
      <c r="E27" s="23">
        <f t="shared" si="1"/>
        <v>0.49500178301587994</v>
      </c>
      <c r="H27" s="3"/>
    </row>
    <row r="28" spans="1:8">
      <c r="A28" s="1">
        <v>1999</v>
      </c>
      <c r="B28" s="8">
        <v>1250</v>
      </c>
      <c r="C28" s="13">
        <v>4.4797167160000004</v>
      </c>
      <c r="D28" s="27">
        <f t="shared" si="0"/>
        <v>5.1936673333298184</v>
      </c>
      <c r="E28" s="23">
        <f t="shared" si="1"/>
        <v>0.50972548398562822</v>
      </c>
    </row>
    <row r="29" spans="1:8">
      <c r="A29" s="1">
        <v>2000</v>
      </c>
      <c r="B29" s="8">
        <v>1500</v>
      </c>
      <c r="C29" s="13">
        <v>3.650031142</v>
      </c>
      <c r="D29" s="27">
        <f t="shared" si="0"/>
        <v>4.9167266191839625</v>
      </c>
      <c r="E29" s="23">
        <f t="shared" si="1"/>
        <v>1.6045174319183064</v>
      </c>
    </row>
    <row r="30" spans="1:8">
      <c r="A30" s="1">
        <v>2001</v>
      </c>
      <c r="B30" s="8">
        <v>1750</v>
      </c>
      <c r="C30" s="13">
        <v>3.4387699550000002</v>
      </c>
      <c r="D30" s="27">
        <f t="shared" si="0"/>
        <v>4.6941296662668455</v>
      </c>
      <c r="E30" s="23">
        <f t="shared" si="1"/>
        <v>1.5759280046719772</v>
      </c>
    </row>
    <row r="31" spans="1:8">
      <c r="A31" s="1">
        <v>2002</v>
      </c>
      <c r="B31" s="8">
        <v>2300</v>
      </c>
      <c r="C31" s="13">
        <v>3.5146111150000001</v>
      </c>
      <c r="D31" s="27">
        <f t="shared" si="0"/>
        <v>4.3239697871276723</v>
      </c>
      <c r="E31" s="23">
        <f t="shared" si="1"/>
        <v>0.65506146014826883</v>
      </c>
    </row>
    <row r="32" spans="1:8">
      <c r="A32" s="1">
        <v>2003</v>
      </c>
      <c r="B32" s="8">
        <v>3000</v>
      </c>
      <c r="C32" s="13">
        <v>3.3207727519999999</v>
      </c>
      <c r="D32" s="27">
        <f t="shared" si="0"/>
        <v>3.9920957486245352</v>
      </c>
      <c r="E32" s="23">
        <f t="shared" si="1"/>
        <v>0.45067456579694587</v>
      </c>
    </row>
    <row r="33" spans="1:5">
      <c r="A33" s="1">
        <v>2004</v>
      </c>
      <c r="B33" s="8">
        <v>4300</v>
      </c>
      <c r="C33" s="13">
        <v>3.5367933210000002</v>
      </c>
      <c r="D33" s="27">
        <f t="shared" si="0"/>
        <v>3.5827005782189358</v>
      </c>
      <c r="E33" s="23">
        <f t="shared" si="1"/>
        <v>2.1074762653655174E-3</v>
      </c>
    </row>
    <row r="34" spans="1:5">
      <c r="A34" s="1">
        <v>2005</v>
      </c>
      <c r="B34" s="8">
        <v>6000</v>
      </c>
      <c r="C34" s="13">
        <v>3.5801574239999998</v>
      </c>
      <c r="D34" s="27">
        <f t="shared" si="0"/>
        <v>3.2413493164342637</v>
      </c>
      <c r="E34" s="23">
        <f t="shared" si="1"/>
        <v>0.11479093375227541</v>
      </c>
    </row>
    <row r="35" spans="1:5">
      <c r="A35" s="1">
        <v>2006</v>
      </c>
      <c r="B35" s="8">
        <v>8500</v>
      </c>
      <c r="C35" s="13">
        <v>3.8859214020000001</v>
      </c>
      <c r="D35" s="27">
        <f t="shared" si="0"/>
        <v>2.9191879812805408</v>
      </c>
      <c r="E35" s="23">
        <f t="shared" si="1"/>
        <v>0.93457350673594719</v>
      </c>
    </row>
    <row r="36" spans="1:5">
      <c r="A36" s="1">
        <v>2007</v>
      </c>
      <c r="B36" s="8">
        <v>10300</v>
      </c>
      <c r="C36" s="13">
        <v>3.9080588490000001</v>
      </c>
      <c r="D36" s="27">
        <f t="shared" si="0"/>
        <v>2.7554373500241383</v>
      </c>
      <c r="E36" s="23">
        <f t="shared" si="1"/>
        <v>1.3285363199013627</v>
      </c>
    </row>
    <row r="37" spans="1:5">
      <c r="A37" s="1">
        <v>2008</v>
      </c>
      <c r="B37" s="8">
        <v>20000</v>
      </c>
      <c r="C37" s="13">
        <v>3.5588564229999999</v>
      </c>
      <c r="D37" s="27">
        <f t="shared" si="0"/>
        <v>2.2572189105940001</v>
      </c>
      <c r="E37" s="23">
        <f t="shared" si="1"/>
        <v>1.6942602137024791</v>
      </c>
    </row>
    <row r="38" spans="1:5">
      <c r="A38" s="1">
        <v>2009</v>
      </c>
      <c r="B38" s="8">
        <v>30000</v>
      </c>
      <c r="C38" s="13">
        <v>2.3692676000000001</v>
      </c>
      <c r="D38" s="27">
        <f t="shared" si="0"/>
        <v>1.9982468278336611</v>
      </c>
      <c r="E38" s="23">
        <f t="shared" si="1"/>
        <v>0.13765641337890644</v>
      </c>
    </row>
    <row r="39" spans="1:5">
      <c r="A39" s="1">
        <v>2010</v>
      </c>
      <c r="B39" s="8">
        <v>50000</v>
      </c>
      <c r="C39" s="13">
        <v>1.589153601</v>
      </c>
      <c r="D39" s="27">
        <f t="shared" si="0"/>
        <v>1.7138471532199866</v>
      </c>
      <c r="E39" s="23">
        <f t="shared" si="1"/>
        <v>1.5548481965238517E-2</v>
      </c>
    </row>
    <row r="40" spans="1:5">
      <c r="A40" s="1">
        <v>2011</v>
      </c>
      <c r="B40" s="8">
        <v>70000</v>
      </c>
      <c r="C40" s="13">
        <v>1.441280262</v>
      </c>
      <c r="D40" s="27">
        <f t="shared" si="0"/>
        <v>1.549005788982448</v>
      </c>
      <c r="E40" s="23">
        <f t="shared" si="1"/>
        <v>1.1604789163646127E-2</v>
      </c>
    </row>
    <row r="41" spans="1:5">
      <c r="A41" s="1">
        <v>2012</v>
      </c>
      <c r="B41" s="8">
        <v>100500</v>
      </c>
      <c r="C41" s="13">
        <v>0.77472840799999998</v>
      </c>
      <c r="D41" s="27">
        <f t="shared" si="0"/>
        <v>1.3894597208738977</v>
      </c>
      <c r="E41" s="23">
        <f t="shared" si="1"/>
        <v>0.37789458702766593</v>
      </c>
    </row>
    <row r="42" spans="1:5">
      <c r="A42" s="1">
        <v>2013</v>
      </c>
      <c r="B42" s="8">
        <v>139000</v>
      </c>
      <c r="C42" s="13">
        <v>0.82330228400000005</v>
      </c>
      <c r="D42" s="27">
        <f t="shared" si="0"/>
        <v>1.2604151574279463</v>
      </c>
      <c r="E42" s="23">
        <f t="shared" si="1"/>
        <v>0.19106766411643575</v>
      </c>
    </row>
    <row r="43" spans="1:5">
      <c r="A43" s="1">
        <v>2014</v>
      </c>
      <c r="B43" s="8">
        <v>178000</v>
      </c>
      <c r="C43" s="13">
        <v>0.71</v>
      </c>
      <c r="D43" s="27">
        <f t="shared" si="0"/>
        <v>1.1701264289976203</v>
      </c>
      <c r="E43" s="23">
        <f t="shared" si="1"/>
        <v>0.21171633066210216</v>
      </c>
    </row>
    <row r="44" spans="1:5">
      <c r="A44" s="1">
        <v>2015</v>
      </c>
      <c r="B44" s="8">
        <v>228000</v>
      </c>
      <c r="C44" s="13">
        <v>0.66</v>
      </c>
      <c r="D44" s="27">
        <f t="shared" si="0"/>
        <v>1.0862230307157563</v>
      </c>
      <c r="E44" s="23">
        <f t="shared" si="1"/>
        <v>0.18166607191252454</v>
      </c>
    </row>
    <row r="45" spans="1:5">
      <c r="A45" s="1">
        <v>2016</v>
      </c>
      <c r="B45" s="8">
        <v>303000</v>
      </c>
      <c r="C45" s="11">
        <v>0.62</v>
      </c>
      <c r="D45" s="27">
        <f t="shared" si="0"/>
        <v>0.99723731006766048</v>
      </c>
      <c r="E45" s="23">
        <f t="shared" si="1"/>
        <v>0.14230798810708423</v>
      </c>
    </row>
    <row r="46" spans="1:5">
      <c r="A46" s="6"/>
      <c r="B46" s="8">
        <v>400000</v>
      </c>
      <c r="C46" s="11"/>
      <c r="D46" s="26">
        <f t="shared" si="0"/>
        <v>0.91737468384386678</v>
      </c>
    </row>
    <row r="47" spans="1:5">
      <c r="A47" s="1"/>
      <c r="B47" s="8">
        <v>500000</v>
      </c>
      <c r="D47" s="26">
        <f t="shared" si="0"/>
        <v>0.85786760963675712</v>
      </c>
    </row>
    <row r="48" spans="1:5">
      <c r="A48" s="1"/>
      <c r="B48" s="8">
        <v>1000000</v>
      </c>
      <c r="D48" s="26">
        <f t="shared" si="0"/>
        <v>0.69653855147268506</v>
      </c>
    </row>
    <row r="49" spans="1:4">
      <c r="A49" s="1"/>
      <c r="B49" s="8">
        <v>1500000</v>
      </c>
      <c r="D49" s="26">
        <f t="shared" si="0"/>
        <v>0.61662426466995712</v>
      </c>
    </row>
    <row r="50" spans="1:4">
      <c r="A50" s="1"/>
      <c r="B50" s="8">
        <v>2000000</v>
      </c>
      <c r="D50" s="26">
        <f>$J$8*B50^(-$J$9)</f>
        <v>0.56554874929139487</v>
      </c>
    </row>
    <row r="51" spans="1:4">
      <c r="A51" s="1"/>
      <c r="B51" s="24">
        <v>3000000</v>
      </c>
      <c r="D51" s="28">
        <f>$J$8*B51^(-$J$9)</f>
        <v>0.50066300125025531</v>
      </c>
    </row>
    <row r="52" spans="1:4">
      <c r="A52" s="1"/>
      <c r="B52" s="8"/>
      <c r="D52" s="26"/>
    </row>
    <row r="53" spans="1:4">
      <c r="A53" s="1"/>
      <c r="B53" s="8"/>
      <c r="D53" s="26"/>
    </row>
    <row r="54" spans="1:4">
      <c r="A54" s="1"/>
      <c r="B54" s="8"/>
      <c r="D54" s="26"/>
    </row>
    <row r="55" spans="1:4">
      <c r="A55" s="1"/>
      <c r="B55" s="8"/>
      <c r="D55" s="26"/>
    </row>
    <row r="56" spans="1:4">
      <c r="A56" s="1"/>
      <c r="B56" s="8"/>
      <c r="D56" s="26"/>
    </row>
    <row r="57" spans="1:4">
      <c r="A57" s="1"/>
      <c r="B57" s="8"/>
      <c r="D57" s="26"/>
    </row>
    <row r="58" spans="1:4">
      <c r="A58" s="1"/>
      <c r="B58" s="8"/>
      <c r="D58" s="26"/>
    </row>
    <row r="59" spans="1:4">
      <c r="A59" s="1"/>
      <c r="B59" s="8"/>
      <c r="D59" s="26"/>
    </row>
    <row r="60" spans="1:4">
      <c r="A60" s="1"/>
      <c r="B60" s="2"/>
      <c r="D60" s="4"/>
    </row>
    <row r="61" spans="1:4">
      <c r="A61" s="1"/>
      <c r="B61" s="2"/>
      <c r="D61" s="4"/>
    </row>
    <row r="62" spans="1:4">
      <c r="B62" s="2"/>
      <c r="D62" s="4"/>
    </row>
    <row r="63" spans="1:4">
      <c r="B63" s="2"/>
      <c r="D63" s="4"/>
    </row>
    <row r="64" spans="1:4">
      <c r="B64" s="2"/>
      <c r="D64" s="4"/>
    </row>
    <row r="65" spans="2:4">
      <c r="B65" s="2"/>
      <c r="D65" s="4"/>
    </row>
    <row r="66" spans="2:4">
      <c r="B66" s="2"/>
      <c r="D66" s="4"/>
    </row>
  </sheetData>
  <mergeCells count="1">
    <mergeCell ref="C2:D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69a1c-e799-4fc9-9b6c-fb1c8f90aed0" xsi:nil="true"/>
    <lcf76f155ced4ddcb4097134ff3c332f xmlns="0a350cc2-5c05-4892-889d-350e804fee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806B3BD38F4B4AAED0E53BEAA208E1" ma:contentTypeVersion="8" ma:contentTypeDescription="Create a new document." ma:contentTypeScope="" ma:versionID="1089941474d9202da7da28801b9a0496">
  <xsd:schema xmlns:xsd="http://www.w3.org/2001/XMLSchema" xmlns:xs="http://www.w3.org/2001/XMLSchema" xmlns:p="http://schemas.microsoft.com/office/2006/metadata/properties" xmlns:ns2="0a350cc2-5c05-4892-889d-350e804fee9f" xmlns:ns3="cb069a1c-e799-4fc9-9b6c-fb1c8f90aed0" targetNamespace="http://schemas.microsoft.com/office/2006/metadata/properties" ma:root="true" ma:fieldsID="a887db88233d3597614f8d17e2b75a18" ns2:_="" ns3:_="">
    <xsd:import namespace="0a350cc2-5c05-4892-889d-350e804fee9f"/>
    <xsd:import namespace="cb069a1c-e799-4fc9-9b6c-fb1c8f90ae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50cc2-5c05-4892-889d-350e804fe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d61bb93-c830-477f-800c-34a01ab1e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69a1c-e799-4fc9-9b6c-fb1c8f90aed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9fe78d9-9da4-486a-b978-2d0182329bdf}" ma:internalName="TaxCatchAll" ma:showField="CatchAllData" ma:web="cb069a1c-e799-4fc9-9b6c-fb1c8f90ae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704FD5-0369-4661-9287-C5D043A6C6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2D6F9F-7E79-47D7-AFFF-33FB8D3CB08D}">
  <ds:schemaRefs>
    <ds:schemaRef ds:uri="http://schemas.microsoft.com/office/2006/metadata/properties"/>
    <ds:schemaRef ds:uri="http://schemas.microsoft.com/office/infopath/2007/PartnerControls"/>
    <ds:schemaRef ds:uri="cb069a1c-e799-4fc9-9b6c-fb1c8f90aed0"/>
    <ds:schemaRef ds:uri="0a350cc2-5c05-4892-889d-350e804fee9f"/>
  </ds:schemaRefs>
</ds:datastoreItem>
</file>

<file path=customXml/itemProps3.xml><?xml version="1.0" encoding="utf-8"?>
<ds:datastoreItem xmlns:ds="http://schemas.openxmlformats.org/officeDocument/2006/customXml" ds:itemID="{D2A365A9-8F0E-48F2-AFED-0B12E9708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50cc2-5c05-4892-889d-350e804fee9f"/>
    <ds:schemaRef ds:uri="cb069a1c-e799-4fc9-9b6c-fb1c8f90ae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Solution</vt:lpstr>
    </vt:vector>
  </TitlesOfParts>
  <Company>TKK Department of Applied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Vahlman</dc:creator>
  <cp:lastModifiedBy>Liikkanen Karri</cp:lastModifiedBy>
  <cp:lastPrinted>2014-10-06T13:48:01Z</cp:lastPrinted>
  <dcterms:created xsi:type="dcterms:W3CDTF">2011-10-14T11:19:00Z</dcterms:created>
  <dcterms:modified xsi:type="dcterms:W3CDTF">2022-10-05T07:16:29Z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0x010100B9806B3BD38F4B4AAED0E53BEAA208E1</vt:lpwstr>
  </property>
</Properties>
</file>