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laasonk1\data\Documents\luennot\aalto\PhysChem-Thermo\"/>
    </mc:Choice>
  </mc:AlternateContent>
  <xr:revisionPtr revIDLastSave="0" documentId="13_ncr:1_{B4B7D935-A983-451D-9EF0-891B01CD4B4D}" xr6:coauthVersionLast="47" xr6:coauthVersionMax="47" xr10:uidLastSave="{00000000-0000-0000-0000-000000000000}"/>
  <bookViews>
    <workbookView xWindow="4230" yWindow="675" windowWidth="15405" windowHeight="14700" activeTab="1" xr2:uid="{00000000-000D-0000-FFFF-FFFF00000000}"/>
  </bookViews>
  <sheets>
    <sheet name="points 18.10" sheetId="1" r:id="rId1"/>
    <sheet name="points 11.12" sheetId="4" r:id="rId2"/>
    <sheet name="exer" sheetId="2" r:id="rId3"/>
    <sheet name="Quiz" sheetId="3" r:id="rId4"/>
  </sheets>
  <definedNames>
    <definedName name="ExternalData_1" localSheetId="2" hidden="1">exer!$A$1:$P$115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4" l="1"/>
  <c r="M29" i="4"/>
  <c r="J29" i="4"/>
  <c r="I124" i="4"/>
  <c r="H124" i="4"/>
  <c r="G124" i="4"/>
  <c r="F124" i="4"/>
  <c r="E124" i="4"/>
  <c r="D124" i="4"/>
  <c r="M3" i="4"/>
  <c r="J120" i="4"/>
  <c r="M120" i="4" s="1"/>
  <c r="J119" i="4"/>
  <c r="M119" i="4" s="1"/>
  <c r="J118" i="4"/>
  <c r="M118" i="4" s="1"/>
  <c r="J117" i="4"/>
  <c r="M117" i="4" s="1"/>
  <c r="J116" i="4"/>
  <c r="M116" i="4" s="1"/>
  <c r="J115" i="4"/>
  <c r="M115" i="4" s="1"/>
  <c r="J114" i="4"/>
  <c r="M114" i="4" s="1"/>
  <c r="N114" i="4" s="1"/>
  <c r="M113" i="4"/>
  <c r="J111" i="4"/>
  <c r="M111" i="4" s="1"/>
  <c r="M110" i="4"/>
  <c r="J110" i="4"/>
  <c r="J109" i="4"/>
  <c r="M109" i="4" s="1"/>
  <c r="J108" i="4"/>
  <c r="M108" i="4" s="1"/>
  <c r="N108" i="4" s="1"/>
  <c r="J107" i="4"/>
  <c r="M107" i="4" s="1"/>
  <c r="N107" i="4" s="1"/>
  <c r="J106" i="4"/>
  <c r="M106" i="4" s="1"/>
  <c r="J105" i="4"/>
  <c r="M105" i="4" s="1"/>
  <c r="J104" i="4"/>
  <c r="M104" i="4" s="1"/>
  <c r="J103" i="4"/>
  <c r="M103" i="4" s="1"/>
  <c r="J102" i="4"/>
  <c r="M102" i="4" s="1"/>
  <c r="N102" i="4" s="1"/>
  <c r="J101" i="4"/>
  <c r="M101" i="4" s="1"/>
  <c r="N101" i="4" s="1"/>
  <c r="M100" i="4"/>
  <c r="N100" i="4" s="1"/>
  <c r="J100" i="4"/>
  <c r="J98" i="4"/>
  <c r="M98" i="4" s="1"/>
  <c r="J97" i="4"/>
  <c r="M97" i="4" s="1"/>
  <c r="M96" i="4"/>
  <c r="J96" i="4"/>
  <c r="J95" i="4"/>
  <c r="M95" i="4" s="1"/>
  <c r="J94" i="4"/>
  <c r="M94" i="4" s="1"/>
  <c r="N94" i="4" s="1"/>
  <c r="J92" i="4"/>
  <c r="M92" i="4" s="1"/>
  <c r="J91" i="4"/>
  <c r="M91" i="4" s="1"/>
  <c r="M90" i="4"/>
  <c r="J90" i="4"/>
  <c r="J88" i="4"/>
  <c r="M88" i="4" s="1"/>
  <c r="J87" i="4"/>
  <c r="M87" i="4" s="1"/>
  <c r="J86" i="4"/>
  <c r="M86" i="4" s="1"/>
  <c r="N86" i="4" s="1"/>
  <c r="J85" i="4"/>
  <c r="M85" i="4" s="1"/>
  <c r="N85" i="4" s="1"/>
  <c r="J82" i="4"/>
  <c r="M82" i="4" s="1"/>
  <c r="J81" i="4"/>
  <c r="M81" i="4" s="1"/>
  <c r="J79" i="4"/>
  <c r="M79" i="4" s="1"/>
  <c r="J78" i="4"/>
  <c r="M78" i="4" s="1"/>
  <c r="J77" i="4"/>
  <c r="M77" i="4" s="1"/>
  <c r="M75" i="4"/>
  <c r="J74" i="4"/>
  <c r="M74" i="4" s="1"/>
  <c r="N74" i="4" s="1"/>
  <c r="N73" i="4"/>
  <c r="J72" i="4"/>
  <c r="M72" i="4" s="1"/>
  <c r="N72" i="4" s="1"/>
  <c r="J71" i="4"/>
  <c r="M71" i="4" s="1"/>
  <c r="M70" i="4"/>
  <c r="J69" i="4"/>
  <c r="M69" i="4" s="1"/>
  <c r="N69" i="4" s="1"/>
  <c r="J68" i="4"/>
  <c r="M68" i="4" s="1"/>
  <c r="N68" i="4" s="1"/>
  <c r="M67" i="4"/>
  <c r="N67" i="4" s="1"/>
  <c r="J67" i="4"/>
  <c r="J66" i="4"/>
  <c r="M66" i="4" s="1"/>
  <c r="J65" i="4"/>
  <c r="M65" i="4" s="1"/>
  <c r="J64" i="4"/>
  <c r="M64" i="4" s="1"/>
  <c r="J63" i="4"/>
  <c r="M63" i="4" s="1"/>
  <c r="J62" i="4"/>
  <c r="M62" i="4" s="1"/>
  <c r="J61" i="4"/>
  <c r="M61" i="4" s="1"/>
  <c r="N61" i="4" s="1"/>
  <c r="J60" i="4"/>
  <c r="M60" i="4" s="1"/>
  <c r="J57" i="4"/>
  <c r="M57" i="4" s="1"/>
  <c r="J55" i="4"/>
  <c r="M55" i="4" s="1"/>
  <c r="J54" i="4"/>
  <c r="M54" i="4" s="1"/>
  <c r="N54" i="4" s="1"/>
  <c r="J53" i="4"/>
  <c r="M53" i="4" s="1"/>
  <c r="N53" i="4" s="1"/>
  <c r="J52" i="4"/>
  <c r="M52" i="4" s="1"/>
  <c r="J51" i="4"/>
  <c r="M51" i="4" s="1"/>
  <c r="N51" i="4" s="1"/>
  <c r="J50" i="4"/>
  <c r="M50" i="4" s="1"/>
  <c r="J49" i="4"/>
  <c r="M49" i="4" s="1"/>
  <c r="J48" i="4"/>
  <c r="M48" i="4" s="1"/>
  <c r="N48" i="4" s="1"/>
  <c r="J47" i="4"/>
  <c r="M47" i="4" s="1"/>
  <c r="N47" i="4" s="1"/>
  <c r="J46" i="4"/>
  <c r="M46" i="4" s="1"/>
  <c r="N46" i="4" s="1"/>
  <c r="J45" i="4"/>
  <c r="M45" i="4" s="1"/>
  <c r="J43" i="4"/>
  <c r="M43" i="4" s="1"/>
  <c r="M42" i="4"/>
  <c r="J42" i="4"/>
  <c r="J41" i="4"/>
  <c r="M41" i="4" s="1"/>
  <c r="N41" i="4" s="1"/>
  <c r="M40" i="4"/>
  <c r="N40" i="4" s="1"/>
  <c r="J40" i="4"/>
  <c r="J39" i="4"/>
  <c r="M39" i="4" s="1"/>
  <c r="J38" i="4"/>
  <c r="M38" i="4" s="1"/>
  <c r="J37" i="4"/>
  <c r="M37" i="4" s="1"/>
  <c r="J36" i="4"/>
  <c r="M36" i="4" s="1"/>
  <c r="J33" i="4"/>
  <c r="M33" i="4" s="1"/>
  <c r="N33" i="4" s="1"/>
  <c r="J32" i="4"/>
  <c r="M32" i="4" s="1"/>
  <c r="N32" i="4" s="1"/>
  <c r="J31" i="4"/>
  <c r="M31" i="4" s="1"/>
  <c r="J30" i="4"/>
  <c r="M30" i="4" s="1"/>
  <c r="N30" i="4" s="1"/>
  <c r="J28" i="4"/>
  <c r="M28" i="4" s="1"/>
  <c r="M27" i="4"/>
  <c r="J27" i="4"/>
  <c r="J26" i="4"/>
  <c r="M26" i="4" s="1"/>
  <c r="N26" i="4" s="1"/>
  <c r="J25" i="4"/>
  <c r="M25" i="4" s="1"/>
  <c r="N25" i="4" s="1"/>
  <c r="J24" i="4"/>
  <c r="M24" i="4" s="1"/>
  <c r="J23" i="4"/>
  <c r="M23" i="4" s="1"/>
  <c r="J22" i="4"/>
  <c r="M22" i="4" s="1"/>
  <c r="M21" i="4"/>
  <c r="J21" i="4"/>
  <c r="J20" i="4"/>
  <c r="M20" i="4" s="1"/>
  <c r="J19" i="4"/>
  <c r="M19" i="4" s="1"/>
  <c r="N19" i="4" s="1"/>
  <c r="J18" i="4"/>
  <c r="M18" i="4" s="1"/>
  <c r="J17" i="4"/>
  <c r="M17" i="4" s="1"/>
  <c r="J16" i="4"/>
  <c r="M16" i="4" s="1"/>
  <c r="N16" i="4" s="1"/>
  <c r="J15" i="4"/>
  <c r="M15" i="4" s="1"/>
  <c r="M14" i="4"/>
  <c r="J13" i="4"/>
  <c r="M13" i="4" s="1"/>
  <c r="J12" i="4"/>
  <c r="M12" i="4" s="1"/>
  <c r="N12" i="4" s="1"/>
  <c r="Q11" i="4"/>
  <c r="Q5" i="4" s="1"/>
  <c r="Q6" i="4" s="1"/>
  <c r="Q7" i="4" s="1"/>
  <c r="M11" i="4"/>
  <c r="J11" i="4"/>
  <c r="Q10" i="4"/>
  <c r="N84" i="4" s="1"/>
  <c r="J10" i="4"/>
  <c r="M10" i="4" s="1"/>
  <c r="M9" i="4"/>
  <c r="J8" i="4"/>
  <c r="M8" i="4" s="1"/>
  <c r="J7" i="4"/>
  <c r="M7" i="4" s="1"/>
  <c r="N7" i="4" s="1"/>
  <c r="J6" i="4"/>
  <c r="M6" i="4" s="1"/>
  <c r="N6" i="4" s="1"/>
  <c r="J5" i="4"/>
  <c r="M5" i="4" s="1"/>
  <c r="J4" i="4"/>
  <c r="M4" i="4" s="1"/>
  <c r="N4" i="4" s="1"/>
  <c r="J3" i="4"/>
  <c r="N8" i="4" l="1"/>
  <c r="N13" i="4"/>
  <c r="N20" i="4"/>
  <c r="N34" i="4"/>
  <c r="N62" i="4"/>
  <c r="N75" i="4"/>
  <c r="N87" i="4"/>
  <c r="N95" i="4"/>
  <c r="N115" i="4"/>
  <c r="N9" i="4"/>
  <c r="N14" i="4"/>
  <c r="N27" i="4"/>
  <c r="N36" i="4"/>
  <c r="N42" i="4"/>
  <c r="N49" i="4"/>
  <c r="N55" i="4"/>
  <c r="N63" i="4"/>
  <c r="N77" i="4"/>
  <c r="N88" i="4"/>
  <c r="N109" i="4"/>
  <c r="N116" i="4"/>
  <c r="N3" i="4"/>
  <c r="N10" i="4"/>
  <c r="N15" i="4"/>
  <c r="N21" i="4"/>
  <c r="N28" i="4"/>
  <c r="N37" i="4"/>
  <c r="N43" i="4"/>
  <c r="N50" i="4"/>
  <c r="N64" i="4"/>
  <c r="N70" i="4"/>
  <c r="N78" i="4"/>
  <c r="N96" i="4"/>
  <c r="N103" i="4"/>
  <c r="N117" i="4"/>
  <c r="N22" i="4"/>
  <c r="N38" i="4"/>
  <c r="N45" i="4"/>
  <c r="N58" i="4"/>
  <c r="N65" i="4"/>
  <c r="N71" i="4"/>
  <c r="N79" i="4"/>
  <c r="N90" i="4"/>
  <c r="N97" i="4"/>
  <c r="N104" i="4"/>
  <c r="N110" i="4"/>
  <c r="N118" i="4"/>
  <c r="N17" i="4"/>
  <c r="N23" i="4"/>
  <c r="N39" i="4"/>
  <c r="N59" i="4"/>
  <c r="N66" i="4"/>
  <c r="N81" i="4"/>
  <c r="N91" i="4"/>
  <c r="N98" i="4"/>
  <c r="N105" i="4"/>
  <c r="N111" i="4"/>
  <c r="N119" i="4"/>
  <c r="N5" i="4"/>
  <c r="N11" i="4"/>
  <c r="N18" i="4"/>
  <c r="N24" i="4"/>
  <c r="N31" i="4"/>
  <c r="N52" i="4"/>
  <c r="N60" i="4"/>
  <c r="N82" i="4"/>
  <c r="N92" i="4"/>
  <c r="N106" i="4"/>
  <c r="N113" i="4"/>
  <c r="N120" i="4"/>
  <c r="N44" i="4"/>
  <c r="N35" i="4"/>
  <c r="N89" i="4"/>
  <c r="N56" i="4"/>
  <c r="N93" i="4"/>
  <c r="N83" i="4"/>
  <c r="N99" i="4"/>
  <c r="N80" i="4"/>
  <c r="J64" i="1" l="1"/>
  <c r="M64" i="1" s="1"/>
  <c r="J95" i="1"/>
  <c r="P11" i="1"/>
  <c r="P5" i="1" s="1"/>
  <c r="P6" i="1" s="1"/>
  <c r="P7" i="1" s="1"/>
  <c r="P10" i="1"/>
  <c r="N87" i="1" s="1"/>
  <c r="N64" i="1" l="1"/>
  <c r="N107" i="1"/>
  <c r="J118" i="1" l="1"/>
  <c r="M118" i="1" s="1"/>
  <c r="N118" i="1" s="1"/>
  <c r="J117" i="1"/>
  <c r="M117" i="1" s="1"/>
  <c r="N117" i="1" s="1"/>
  <c r="J116" i="1"/>
  <c r="M116" i="1" s="1"/>
  <c r="N116" i="1" s="1"/>
  <c r="J115" i="1"/>
  <c r="M115" i="1" s="1"/>
  <c r="N115" i="1" s="1"/>
  <c r="J114" i="1"/>
  <c r="M114" i="1" s="1"/>
  <c r="N114" i="1" s="1"/>
  <c r="J113" i="1"/>
  <c r="M113" i="1" s="1"/>
  <c r="N113" i="1" s="1"/>
  <c r="J112" i="1"/>
  <c r="M112" i="1" s="1"/>
  <c r="N112" i="1" s="1"/>
  <c r="J109" i="1"/>
  <c r="M109" i="1" s="1"/>
  <c r="N109" i="1" s="1"/>
  <c r="M111" i="1"/>
  <c r="J108" i="1"/>
  <c r="M108" i="1" s="1"/>
  <c r="N108" i="1" s="1"/>
  <c r="J106" i="1"/>
  <c r="M106" i="1" s="1"/>
  <c r="N106" i="1" s="1"/>
  <c r="J102" i="1"/>
  <c r="M102" i="1" s="1"/>
  <c r="N102" i="1" s="1"/>
  <c r="J105" i="1"/>
  <c r="M105" i="1" s="1"/>
  <c r="N105" i="1" s="1"/>
  <c r="J104" i="1"/>
  <c r="M104" i="1" s="1"/>
  <c r="N104" i="1" s="1"/>
  <c r="J103" i="1"/>
  <c r="M103" i="1" s="1"/>
  <c r="N103" i="1" s="1"/>
  <c r="J101" i="1"/>
  <c r="M101" i="1" s="1"/>
  <c r="N101" i="1" s="1"/>
  <c r="J98" i="1"/>
  <c r="M98" i="1" s="1"/>
  <c r="N98" i="1" s="1"/>
  <c r="J94" i="1"/>
  <c r="M94" i="1" s="1"/>
  <c r="N94" i="1" s="1"/>
  <c r="J100" i="1"/>
  <c r="M100" i="1" s="1"/>
  <c r="N100" i="1" s="1"/>
  <c r="M99" i="1"/>
  <c r="N99" i="1" s="1"/>
  <c r="J99" i="1"/>
  <c r="J93" i="1"/>
  <c r="M93" i="1" s="1"/>
  <c r="N93" i="1" s="1"/>
  <c r="M96" i="1"/>
  <c r="M95" i="1"/>
  <c r="N95" i="1" s="1"/>
  <c r="J92" i="1"/>
  <c r="M92" i="1" s="1"/>
  <c r="N92" i="1" s="1"/>
  <c r="J90" i="1"/>
  <c r="M90" i="1" s="1"/>
  <c r="N90" i="1" s="1"/>
  <c r="M89" i="1"/>
  <c r="N89" i="1" s="1"/>
  <c r="J89" i="1"/>
  <c r="J88" i="1"/>
  <c r="M88" i="1" s="1"/>
  <c r="N88" i="1" s="1"/>
  <c r="J86" i="1"/>
  <c r="M86" i="1" s="1"/>
  <c r="N86" i="1" s="1"/>
  <c r="M85" i="1"/>
  <c r="N85" i="1" s="1"/>
  <c r="J85" i="1"/>
  <c r="J84" i="1"/>
  <c r="M84" i="1" s="1"/>
  <c r="N84" i="1" s="1"/>
  <c r="J83" i="1"/>
  <c r="M83" i="1" s="1"/>
  <c r="N83" i="1" s="1"/>
  <c r="J80" i="1"/>
  <c r="M80" i="1" s="1"/>
  <c r="N80" i="1" s="1"/>
  <c r="M79" i="1"/>
  <c r="N79" i="1" s="1"/>
  <c r="J79" i="1"/>
  <c r="J77" i="1"/>
  <c r="M77" i="1" s="1"/>
  <c r="N77" i="1" s="1"/>
  <c r="M69" i="1"/>
  <c r="J75" i="1"/>
  <c r="M75" i="1" s="1"/>
  <c r="N75" i="1" s="1"/>
  <c r="M73" i="1"/>
  <c r="N73" i="1" s="1"/>
  <c r="J72" i="1"/>
  <c r="M72" i="1" s="1"/>
  <c r="N72" i="1" s="1"/>
  <c r="M70" i="1"/>
  <c r="N70" i="1" s="1"/>
  <c r="J70" i="1"/>
  <c r="J67" i="1"/>
  <c r="M67" i="1" s="1"/>
  <c r="N67" i="1" s="1"/>
  <c r="J66" i="1"/>
  <c r="M66" i="1" s="1"/>
  <c r="N66" i="1" s="1"/>
  <c r="M68" i="1"/>
  <c r="J65" i="1"/>
  <c r="M65" i="1" s="1"/>
  <c r="N65" i="1" s="1"/>
  <c r="J63" i="1"/>
  <c r="M63" i="1" s="1"/>
  <c r="N63" i="1" s="1"/>
  <c r="J62" i="1"/>
  <c r="M62" i="1" s="1"/>
  <c r="N62" i="1" s="1"/>
  <c r="J61" i="1"/>
  <c r="M61" i="1" s="1"/>
  <c r="N61" i="1" s="1"/>
  <c r="J60" i="1"/>
  <c r="M60" i="1" s="1"/>
  <c r="J59" i="1"/>
  <c r="M59" i="1" s="1"/>
  <c r="N59" i="1" s="1"/>
  <c r="J58" i="1"/>
  <c r="M58" i="1" s="1"/>
  <c r="N58" i="1" s="1"/>
  <c r="J56" i="1"/>
  <c r="M56" i="1" s="1"/>
  <c r="J54" i="1"/>
  <c r="M54" i="1" s="1"/>
  <c r="N54" i="1" s="1"/>
  <c r="M53" i="1"/>
  <c r="N53" i="1" s="1"/>
  <c r="J53" i="1"/>
  <c r="J52" i="1"/>
  <c r="M52" i="1" s="1"/>
  <c r="N52" i="1" s="1"/>
  <c r="J51" i="1"/>
  <c r="M51" i="1" s="1"/>
  <c r="N51" i="1" s="1"/>
  <c r="J50" i="1"/>
  <c r="M50" i="1"/>
  <c r="N50" i="1" s="1"/>
  <c r="J49" i="1"/>
  <c r="M49" i="1" s="1"/>
  <c r="N49" i="1" s="1"/>
  <c r="J48" i="1"/>
  <c r="M48" i="1" s="1"/>
  <c r="N48" i="1" s="1"/>
  <c r="J47" i="1"/>
  <c r="M47" i="1" s="1"/>
  <c r="N47" i="1" s="1"/>
  <c r="J46" i="1"/>
  <c r="M46" i="1" s="1"/>
  <c r="N46" i="1" s="1"/>
  <c r="J45" i="1"/>
  <c r="M45" i="1" s="1"/>
  <c r="N45" i="1" s="1"/>
  <c r="M44" i="1"/>
  <c r="N44" i="1" s="1"/>
  <c r="J44" i="1"/>
  <c r="M36" i="1"/>
  <c r="N36" i="1" s="1"/>
  <c r="J42" i="1"/>
  <c r="M42" i="1" s="1"/>
  <c r="N42" i="1" s="1"/>
  <c r="J41" i="1"/>
  <c r="M41" i="1" s="1"/>
  <c r="N41" i="1" s="1"/>
  <c r="J40" i="1"/>
  <c r="M40" i="1" s="1"/>
  <c r="N40" i="1" s="1"/>
  <c r="J39" i="1"/>
  <c r="M39" i="1" s="1"/>
  <c r="N39" i="1" s="1"/>
  <c r="J38" i="1"/>
  <c r="M38" i="1" s="1"/>
  <c r="N38" i="1" s="1"/>
  <c r="J37" i="1"/>
  <c r="M37" i="1" s="1"/>
  <c r="N37" i="1" s="1"/>
  <c r="J36" i="1"/>
  <c r="J35" i="1"/>
  <c r="M35" i="1" s="1"/>
  <c r="N35" i="1" s="1"/>
  <c r="J32" i="1"/>
  <c r="M32" i="1" s="1"/>
  <c r="N32" i="1" s="1"/>
  <c r="M24" i="1"/>
  <c r="M15" i="1"/>
  <c r="N15" i="1" s="1"/>
  <c r="M14" i="1"/>
  <c r="M8" i="1"/>
  <c r="N8" i="1" s="1"/>
  <c r="M6" i="1"/>
  <c r="J31" i="1"/>
  <c r="M31" i="1" s="1"/>
  <c r="N31" i="1" s="1"/>
  <c r="J30" i="1"/>
  <c r="M30" i="1" s="1"/>
  <c r="J29" i="1"/>
  <c r="M29" i="1" s="1"/>
  <c r="J28" i="1"/>
  <c r="M28" i="1" s="1"/>
  <c r="N28" i="1" s="1"/>
  <c r="J27" i="1"/>
  <c r="M27" i="1" s="1"/>
  <c r="N27" i="1" s="1"/>
  <c r="J26" i="1"/>
  <c r="M26" i="1" s="1"/>
  <c r="N26" i="1" s="1"/>
  <c r="J25" i="1"/>
  <c r="M25" i="1" s="1"/>
  <c r="N25" i="1" s="1"/>
  <c r="J24" i="1"/>
  <c r="J23" i="1"/>
  <c r="M23" i="1" s="1"/>
  <c r="N23" i="1" s="1"/>
  <c r="J22" i="1"/>
  <c r="M22" i="1" s="1"/>
  <c r="J21" i="1"/>
  <c r="M21" i="1" s="1"/>
  <c r="N21" i="1" s="1"/>
  <c r="J20" i="1"/>
  <c r="M20" i="1" s="1"/>
  <c r="N20" i="1" s="1"/>
  <c r="J19" i="1"/>
  <c r="M19" i="1" s="1"/>
  <c r="N19" i="1" s="1"/>
  <c r="J18" i="1"/>
  <c r="M18" i="1" s="1"/>
  <c r="N18" i="1" s="1"/>
  <c r="J17" i="1"/>
  <c r="M17" i="1" s="1"/>
  <c r="N17" i="1" s="1"/>
  <c r="J16" i="1"/>
  <c r="M16" i="1" s="1"/>
  <c r="N16" i="1" s="1"/>
  <c r="J15" i="1"/>
  <c r="J13" i="1"/>
  <c r="M13" i="1" s="1"/>
  <c r="N13" i="1" s="1"/>
  <c r="J12" i="1"/>
  <c r="M12" i="1" s="1"/>
  <c r="N12" i="1" s="1"/>
  <c r="J10" i="1"/>
  <c r="M10" i="1" s="1"/>
  <c r="N10" i="1" s="1"/>
  <c r="J11" i="1"/>
  <c r="M11" i="1" s="1"/>
  <c r="N11" i="1" s="1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J8" i="1"/>
  <c r="J7" i="1"/>
  <c r="M7" i="1" s="1"/>
  <c r="N7" i="1" s="1"/>
  <c r="J5" i="1"/>
  <c r="M5" i="1" s="1"/>
  <c r="N5" i="1" s="1"/>
  <c r="J4" i="1"/>
  <c r="M4" i="1" s="1"/>
  <c r="N4" i="1" s="1"/>
  <c r="J3" i="1"/>
  <c r="M3" i="1" s="1"/>
  <c r="N3" i="1" s="1"/>
  <c r="Q115" i="2"/>
  <c r="Q114" i="2"/>
  <c r="Q112" i="2"/>
  <c r="R112" i="2" s="1"/>
  <c r="Q111" i="2"/>
  <c r="R111" i="2" s="1"/>
  <c r="Q110" i="2"/>
  <c r="R110" i="2" s="1"/>
  <c r="Q109" i="2"/>
  <c r="R109" i="2" s="1"/>
  <c r="Q108" i="2"/>
  <c r="R108" i="2" s="1"/>
  <c r="Q107" i="2"/>
  <c r="R107" i="2" s="1"/>
  <c r="Q106" i="2"/>
  <c r="Q105" i="2"/>
  <c r="Q104" i="2"/>
  <c r="R104" i="2" s="1"/>
  <c r="Q103" i="2"/>
  <c r="R103" i="2" s="1"/>
  <c r="Q102" i="2"/>
  <c r="R102" i="2" s="1"/>
  <c r="Q101" i="2"/>
  <c r="R101" i="2" s="1"/>
  <c r="Q100" i="2"/>
  <c r="R100" i="2" s="1"/>
  <c r="Q99" i="2"/>
  <c r="R99" i="2" s="1"/>
  <c r="Q98" i="2"/>
  <c r="R98" i="2" s="1"/>
  <c r="Q97" i="2"/>
  <c r="R97" i="2" s="1"/>
  <c r="Q96" i="2"/>
  <c r="R96" i="2" s="1"/>
  <c r="Q95" i="2"/>
  <c r="R95" i="2" s="1"/>
  <c r="Q94" i="2"/>
  <c r="R94" i="2" s="1"/>
  <c r="Q93" i="2"/>
  <c r="R93" i="2" s="1"/>
  <c r="Q92" i="2"/>
  <c r="R92" i="2" s="1"/>
  <c r="Q91" i="2"/>
  <c r="Q90" i="2"/>
  <c r="R90" i="2" s="1"/>
  <c r="Q89" i="2"/>
  <c r="Q88" i="2"/>
  <c r="R88" i="2" s="1"/>
  <c r="Q87" i="2"/>
  <c r="R87" i="2" s="1"/>
  <c r="R86" i="2"/>
  <c r="Q86" i="2"/>
  <c r="Q85" i="2"/>
  <c r="R85" i="2" s="1"/>
  <c r="Q84" i="2"/>
  <c r="R84" i="2" s="1"/>
  <c r="Q83" i="2"/>
  <c r="R83" i="2" s="1"/>
  <c r="Q82" i="2"/>
  <c r="R82" i="2" s="1"/>
  <c r="Q81" i="2"/>
  <c r="R81" i="2" s="1"/>
  <c r="Q80" i="2"/>
  <c r="R80" i="2" s="1"/>
  <c r="Q79" i="2"/>
  <c r="R79" i="2" s="1"/>
  <c r="Q78" i="2"/>
  <c r="R78" i="2" s="1"/>
  <c r="Q77" i="2"/>
  <c r="R77" i="2" s="1"/>
  <c r="Q76" i="2"/>
  <c r="R76" i="2" s="1"/>
  <c r="Q75" i="2"/>
  <c r="Q74" i="2"/>
  <c r="R74" i="2" s="1"/>
  <c r="Q73" i="2"/>
  <c r="Q72" i="2"/>
  <c r="R72" i="2" s="1"/>
  <c r="Q71" i="2"/>
  <c r="R71" i="2" s="1"/>
  <c r="Q70" i="2"/>
  <c r="R70" i="2" s="1"/>
  <c r="Q69" i="2"/>
  <c r="R69" i="2" s="1"/>
  <c r="Q68" i="2"/>
  <c r="R68" i="2" s="1"/>
  <c r="Q67" i="2"/>
  <c r="R67" i="2" s="1"/>
  <c r="Q66" i="2"/>
  <c r="R66" i="2" s="1"/>
  <c r="Q65" i="2"/>
  <c r="R65" i="2" s="1"/>
  <c r="Q64" i="2"/>
  <c r="R64" i="2" s="1"/>
  <c r="Q63" i="2"/>
  <c r="R63" i="2" s="1"/>
  <c r="Q62" i="2"/>
  <c r="R62" i="2" s="1"/>
  <c r="Q61" i="2"/>
  <c r="R61" i="2" s="1"/>
  <c r="Q60" i="2"/>
  <c r="R60" i="2" s="1"/>
  <c r="Q59" i="2"/>
  <c r="Q58" i="2"/>
  <c r="R58" i="2" s="1"/>
  <c r="Q57" i="2"/>
  <c r="R57" i="2" s="1"/>
  <c r="Q56" i="2"/>
  <c r="R56" i="2" s="1"/>
  <c r="Q55" i="2"/>
  <c r="R55" i="2" s="1"/>
  <c r="R54" i="2"/>
  <c r="Q54" i="2"/>
  <c r="Q53" i="2"/>
  <c r="R53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Q46" i="2"/>
  <c r="R46" i="2" s="1"/>
  <c r="Q45" i="2"/>
  <c r="R45" i="2" s="1"/>
  <c r="Q44" i="2"/>
  <c r="R44" i="2" s="1"/>
  <c r="Q43" i="2"/>
  <c r="Q42" i="2"/>
  <c r="R42" i="2" s="1"/>
  <c r="Q41" i="2"/>
  <c r="R41" i="2" s="1"/>
  <c r="Q40" i="2"/>
  <c r="R40" i="2" s="1"/>
  <c r="Q39" i="2"/>
  <c r="R39" i="2" s="1"/>
  <c r="Q38" i="2"/>
  <c r="R38" i="2" s="1"/>
  <c r="Q37" i="2"/>
  <c r="R37" i="2" s="1"/>
  <c r="Q36" i="2"/>
  <c r="R36" i="2" s="1"/>
  <c r="Q35" i="2"/>
  <c r="R35" i="2" s="1"/>
  <c r="Q34" i="2"/>
  <c r="R34" i="2" s="1"/>
  <c r="Q33" i="2"/>
  <c r="R33" i="2" s="1"/>
  <c r="Q32" i="2"/>
  <c r="R32" i="2" s="1"/>
  <c r="Q31" i="2"/>
  <c r="R31" i="2" s="1"/>
  <c r="Q30" i="2"/>
  <c r="R30" i="2" s="1"/>
  <c r="Q29" i="2"/>
  <c r="R29" i="2" s="1"/>
  <c r="Q28" i="2"/>
  <c r="R28" i="2" s="1"/>
  <c r="Q27" i="2"/>
  <c r="R27" i="2" s="1"/>
  <c r="Q26" i="2"/>
  <c r="R26" i="2" s="1"/>
  <c r="Q25" i="2"/>
  <c r="R25" i="2" s="1"/>
  <c r="Q24" i="2"/>
  <c r="R24" i="2" s="1"/>
  <c r="Q23" i="2"/>
  <c r="R23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R73" i="2" l="1"/>
  <c r="R89" i="2"/>
  <c r="R105" i="2"/>
  <c r="R43" i="2"/>
  <c r="R59" i="2"/>
  <c r="R75" i="2"/>
  <c r="R91" i="2"/>
  <c r="R10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BCE689-8918-42FC-8FBD-A8133F524834}" keepAlive="1" name="Query - laasonen03208-20231026-Scores" description="Connection to the 'laasonen03208-20231026-Scores' query in the workbook." type="5" refreshedVersion="8" background="1" saveData="1">
    <dbPr connection="Provider=Microsoft.Mashup.OleDb.1;Data Source=$Workbook$;Location=laasonen03208-20231026-Scores;Extended Properties=&quot;&quot;" command="SELECT * FROM [laasonen03208-20231026-Scores]"/>
  </connection>
</connections>
</file>

<file path=xl/sharedStrings.xml><?xml version="1.0" encoding="utf-8"?>
<sst xmlns="http://schemas.openxmlformats.org/spreadsheetml/2006/main" count="1575" uniqueCount="305">
  <si>
    <t>First name</t>
  </si>
  <si>
    <t>Onat</t>
  </si>
  <si>
    <t>100830387</t>
  </si>
  <si>
    <t>Adrian</t>
  </si>
  <si>
    <t>100681918</t>
  </si>
  <si>
    <t>Hodan</t>
  </si>
  <si>
    <t>1030930</t>
  </si>
  <si>
    <t>Nasra</t>
  </si>
  <si>
    <t>1019032</t>
  </si>
  <si>
    <t>Mikko</t>
  </si>
  <si>
    <t>1017681</t>
  </si>
  <si>
    <t>Astrid</t>
  </si>
  <si>
    <t>1024564</t>
  </si>
  <si>
    <t>Nikolai</t>
  </si>
  <si>
    <t>1004319</t>
  </si>
  <si>
    <t>Bogdan</t>
  </si>
  <si>
    <t>100581869</t>
  </si>
  <si>
    <t>Hanna</t>
  </si>
  <si>
    <t>100685891</t>
  </si>
  <si>
    <t>Sofia</t>
  </si>
  <si>
    <t>930811</t>
  </si>
  <si>
    <t>Hoa</t>
  </si>
  <si>
    <t>100759497</t>
  </si>
  <si>
    <t>Anna</t>
  </si>
  <si>
    <t>100546118</t>
  </si>
  <si>
    <t>Katarina</t>
  </si>
  <si>
    <t>100583168</t>
  </si>
  <si>
    <t>Son</t>
  </si>
  <si>
    <t>100810624</t>
  </si>
  <si>
    <t>Chau</t>
  </si>
  <si>
    <t>100666687</t>
  </si>
  <si>
    <t>Mohamed</t>
  </si>
  <si>
    <t>100873548</t>
  </si>
  <si>
    <t>Esa</t>
  </si>
  <si>
    <t>899884</t>
  </si>
  <si>
    <t>Tomas</t>
  </si>
  <si>
    <t>1003572</t>
  </si>
  <si>
    <t>Tommi</t>
  </si>
  <si>
    <t>100008151</t>
  </si>
  <si>
    <t>Milo</t>
  </si>
  <si>
    <t>100603967</t>
  </si>
  <si>
    <t>Mikael</t>
  </si>
  <si>
    <t>894517</t>
  </si>
  <si>
    <t>Petrus</t>
  </si>
  <si>
    <t>792282</t>
  </si>
  <si>
    <t>Valo</t>
  </si>
  <si>
    <t>790679</t>
  </si>
  <si>
    <t>Julius</t>
  </si>
  <si>
    <t>907103</t>
  </si>
  <si>
    <t>Daniel</t>
  </si>
  <si>
    <t>1010141</t>
  </si>
  <si>
    <t>Matias</t>
  </si>
  <si>
    <t>901510</t>
  </si>
  <si>
    <t>Mahtab</t>
  </si>
  <si>
    <t>100759332</t>
  </si>
  <si>
    <t>Rebekka</t>
  </si>
  <si>
    <t>893709</t>
  </si>
  <si>
    <t>Otso</t>
  </si>
  <si>
    <t>791568</t>
  </si>
  <si>
    <t>Mahin</t>
  </si>
  <si>
    <t>1016381</t>
  </si>
  <si>
    <t>Yamn</t>
  </si>
  <si>
    <t>100860137</t>
  </si>
  <si>
    <t>Sumeia</t>
  </si>
  <si>
    <t>875345</t>
  </si>
  <si>
    <t>Yasir</t>
  </si>
  <si>
    <t>922900</t>
  </si>
  <si>
    <t>Noora</t>
  </si>
  <si>
    <t>1021460</t>
  </si>
  <si>
    <t>Laura</t>
  </si>
  <si>
    <t>900964</t>
  </si>
  <si>
    <t>100629776</t>
  </si>
  <si>
    <t>Sini</t>
  </si>
  <si>
    <t>1029080</t>
  </si>
  <si>
    <t>Elsa</t>
  </si>
  <si>
    <t>1023581</t>
  </si>
  <si>
    <t>Janne</t>
  </si>
  <si>
    <t>791555</t>
  </si>
  <si>
    <t>Lucas</t>
  </si>
  <si>
    <t>907161</t>
  </si>
  <si>
    <t>Sanni</t>
  </si>
  <si>
    <t>900870</t>
  </si>
  <si>
    <t>Neo</t>
  </si>
  <si>
    <t>765112</t>
  </si>
  <si>
    <t>Botond</t>
  </si>
  <si>
    <t>100769429</t>
  </si>
  <si>
    <t>Jaana</t>
  </si>
  <si>
    <t>829964</t>
  </si>
  <si>
    <t>Kim</t>
  </si>
  <si>
    <t>1024399</t>
  </si>
  <si>
    <t>Artem</t>
  </si>
  <si>
    <t>100700213</t>
  </si>
  <si>
    <t>Lauri</t>
  </si>
  <si>
    <t>911429</t>
  </si>
  <si>
    <t>Leevi</t>
  </si>
  <si>
    <t>906010</t>
  </si>
  <si>
    <t>Tuomas</t>
  </si>
  <si>
    <t>791513</t>
  </si>
  <si>
    <t>Ida</t>
  </si>
  <si>
    <t>1018415</t>
  </si>
  <si>
    <t>Aino</t>
  </si>
  <si>
    <t>894685</t>
  </si>
  <si>
    <t>Olesia</t>
  </si>
  <si>
    <t>100471393</t>
  </si>
  <si>
    <t>Titus</t>
  </si>
  <si>
    <t>907860</t>
  </si>
  <si>
    <t>Aleksi</t>
  </si>
  <si>
    <t>947574</t>
  </si>
  <si>
    <t>Kerttu</t>
  </si>
  <si>
    <t>1022993</t>
  </si>
  <si>
    <t>Lotta</t>
  </si>
  <si>
    <t>906243</t>
  </si>
  <si>
    <t>Atte</t>
  </si>
  <si>
    <t>1032284</t>
  </si>
  <si>
    <t>Levi</t>
  </si>
  <si>
    <t>100600216</t>
  </si>
  <si>
    <t>Thi</t>
  </si>
  <si>
    <t>100569713</t>
  </si>
  <si>
    <t>Emma</t>
  </si>
  <si>
    <t>1017241</t>
  </si>
  <si>
    <t>Luísa</t>
  </si>
  <si>
    <t>100849187</t>
  </si>
  <si>
    <t>Stella</t>
  </si>
  <si>
    <t>1022786</t>
  </si>
  <si>
    <t>Jere</t>
  </si>
  <si>
    <t>1026164</t>
  </si>
  <si>
    <t>Eevi</t>
  </si>
  <si>
    <t>1006113</t>
  </si>
  <si>
    <t>Meishan</t>
  </si>
  <si>
    <t>964968</t>
  </si>
  <si>
    <t>Ann-Sofi</t>
  </si>
  <si>
    <t>744214</t>
  </si>
  <si>
    <t>Joonatan</t>
  </si>
  <si>
    <t>927167</t>
  </si>
  <si>
    <t>Pihla</t>
  </si>
  <si>
    <t>1003857</t>
  </si>
  <si>
    <t>Daria</t>
  </si>
  <si>
    <t>899622</t>
  </si>
  <si>
    <t>Yunzhi</t>
  </si>
  <si>
    <t>101695343</t>
  </si>
  <si>
    <t>Patrik</t>
  </si>
  <si>
    <t>907132</t>
  </si>
  <si>
    <t>Nida</t>
  </si>
  <si>
    <t>100706411</t>
  </si>
  <si>
    <t>Nea</t>
  </si>
  <si>
    <t>904054</t>
  </si>
  <si>
    <t>Lassi</t>
  </si>
  <si>
    <t>100577064</t>
  </si>
  <si>
    <t>Iiris</t>
  </si>
  <si>
    <t>1024043</t>
  </si>
  <si>
    <t>Jackson</t>
  </si>
  <si>
    <t>100773525</t>
  </si>
  <si>
    <t>1021130</t>
  </si>
  <si>
    <t>Amor</t>
  </si>
  <si>
    <t>856186</t>
  </si>
  <si>
    <t>Tomi</t>
  </si>
  <si>
    <t>904261</t>
  </si>
  <si>
    <t>1003637</t>
  </si>
  <si>
    <t>Greta</t>
  </si>
  <si>
    <t>100800294</t>
  </si>
  <si>
    <t>Linh</t>
  </si>
  <si>
    <t>100669875</t>
  </si>
  <si>
    <t>Nhu</t>
  </si>
  <si>
    <t>100812295</t>
  </si>
  <si>
    <t>Elvira</t>
  </si>
  <si>
    <t>771559</t>
  </si>
  <si>
    <t>1024755</t>
  </si>
  <si>
    <t>Carla</t>
  </si>
  <si>
    <t>100768844</t>
  </si>
  <si>
    <t>Igor</t>
  </si>
  <si>
    <t>101862299</t>
  </si>
  <si>
    <t>Tilda</t>
  </si>
  <si>
    <t>100792027</t>
  </si>
  <si>
    <t>Barry</t>
  </si>
  <si>
    <t>902250</t>
  </si>
  <si>
    <t>Jesse</t>
  </si>
  <si>
    <t>1018596</t>
  </si>
  <si>
    <t>899651</t>
  </si>
  <si>
    <t>Vilma</t>
  </si>
  <si>
    <t>783893</t>
  </si>
  <si>
    <t>Anni</t>
  </si>
  <si>
    <t>1020539</t>
  </si>
  <si>
    <t>Alexander</t>
  </si>
  <si>
    <t>902315</t>
  </si>
  <si>
    <t>Jaakko</t>
  </si>
  <si>
    <t>1017911</t>
  </si>
  <si>
    <t>Salla</t>
  </si>
  <si>
    <t>903440</t>
  </si>
  <si>
    <t>Valentin</t>
  </si>
  <si>
    <t>1009152</t>
  </si>
  <si>
    <t>1018059</t>
  </si>
  <si>
    <t>Aune</t>
  </si>
  <si>
    <t>100630480</t>
  </si>
  <si>
    <t>Aate</t>
  </si>
  <si>
    <t>1022061</t>
  </si>
  <si>
    <t>Karoliina</t>
  </si>
  <si>
    <t>1026339</t>
  </si>
  <si>
    <t>Veera</t>
  </si>
  <si>
    <t>886774</t>
  </si>
  <si>
    <t>Nella</t>
  </si>
  <si>
    <t>1022935</t>
  </si>
  <si>
    <t>Aleksanteri</t>
  </si>
  <si>
    <t>991737</t>
  </si>
  <si>
    <t>Johanna</t>
  </si>
  <si>
    <t>729530</t>
  </si>
  <si>
    <t>Pauliina</t>
  </si>
  <si>
    <t>1003666</t>
  </si>
  <si>
    <t>Jeyamsubramanian</t>
  </si>
  <si>
    <t>100683152</t>
  </si>
  <si>
    <t>Emmi</t>
  </si>
  <si>
    <t>874692</t>
  </si>
  <si>
    <t>100787919</t>
  </si>
  <si>
    <t>Teemu</t>
  </si>
  <si>
    <t>907093</t>
  </si>
  <si>
    <t>Topias</t>
  </si>
  <si>
    <t>946342</t>
  </si>
  <si>
    <t>An</t>
  </si>
  <si>
    <t>100560686</t>
  </si>
  <si>
    <t>100751592</t>
  </si>
  <si>
    <t>1020649</t>
  </si>
  <si>
    <t>Franky</t>
  </si>
  <si>
    <t>101382070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</si>
  <si>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</si>
  <si>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</si>
  <si>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</si>
  <si>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</si>
  <si>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</si>
  <si>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</si>
  <si>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</si>
  <si>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</si>
  <si>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</si>
  <si>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</si>
  <si>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</si>
  <si>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</si>
  <si>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</si>
  <si>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</si>
  <si>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</si>
  <si>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 xml:space="preserve"> </t>
  </si>
  <si>
    <t>Column16</t>
  </si>
  <si>
    <t/>
  </si>
  <si>
    <t>Intro to Exer</t>
  </si>
  <si>
    <t>chapter 1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</si>
  <si>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</si>
  <si>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</si>
  <si>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</si>
  <si>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</si>
  <si>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</si>
  <si>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</si>
  <si>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</si>
  <si>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</si>
  <si>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chapter 18 kinetics</t>
  </si>
  <si>
    <t>chapter 19 complex kinetics</t>
  </si>
  <si>
    <t>sum</t>
  </si>
  <si>
    <t>Total Grade</t>
  </si>
  <si>
    <t>in %</t>
  </si>
  <si>
    <t>4</t>
  </si>
  <si>
    <t>17</t>
  </si>
  <si>
    <t>10</t>
  </si>
  <si>
    <t>8</t>
  </si>
  <si>
    <t>12</t>
  </si>
  <si>
    <t>11</t>
  </si>
  <si>
    <t>5</t>
  </si>
  <si>
    <t>13</t>
  </si>
  <si>
    <t>6</t>
  </si>
  <si>
    <t>0</t>
  </si>
  <si>
    <t>1</t>
  </si>
  <si>
    <t>2</t>
  </si>
  <si>
    <t>7</t>
  </si>
  <si>
    <t>3</t>
  </si>
  <si>
    <t>9</t>
  </si>
  <si>
    <t>106</t>
  </si>
  <si>
    <t>15</t>
  </si>
  <si>
    <t>16</t>
  </si>
  <si>
    <t>Max</t>
  </si>
  <si>
    <t>113</t>
  </si>
  <si>
    <t>Student number</t>
  </si>
  <si>
    <t>Exam</t>
  </si>
  <si>
    <t xml:space="preserve">sum </t>
  </si>
  <si>
    <t>Exer</t>
  </si>
  <si>
    <t>q2</t>
  </si>
  <si>
    <t>q3</t>
  </si>
  <si>
    <t>q4</t>
  </si>
  <si>
    <t>q5</t>
  </si>
  <si>
    <t>q6</t>
  </si>
  <si>
    <t>q7</t>
  </si>
  <si>
    <t>q8</t>
  </si>
  <si>
    <t>q9</t>
  </si>
  <si>
    <t>q1</t>
  </si>
  <si>
    <t>q18</t>
  </si>
  <si>
    <t>q19</t>
  </si>
  <si>
    <t>lowest points</t>
  </si>
  <si>
    <t>slope</t>
  </si>
  <si>
    <t>add</t>
  </si>
  <si>
    <t>Column22</t>
  </si>
  <si>
    <t>Student no</t>
  </si>
  <si>
    <t>Quiz</t>
  </si>
  <si>
    <t xml:space="preserve">total </t>
  </si>
  <si>
    <t>points</t>
  </si>
  <si>
    <t>%</t>
  </si>
  <si>
    <t>max</t>
  </si>
  <si>
    <t>weight</t>
  </si>
  <si>
    <t>11.12.</t>
  </si>
  <si>
    <t>Quizz</t>
  </si>
  <si>
    <t>Exam  18.10.</t>
  </si>
  <si>
    <t>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</si>
</sst>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000"/>
  </numFmts>
  <fonts count="6" x14ac:knownFonts="1">
    <font>
      <sz val="12"/>
      <color rgb="FF000000"/>
      <name val="Calibri"/>
    </font>
    <font>
      <sz val="12"/>
      <color rgb="FF000000"/>
      <name val="Calibri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164" fontId="0" fillId="0" borderId="0" xfId="0" applyNumberFormat="1" applyFont="1"/>
    <xf numFmtId="2" fontId="2" fillId="0" borderId="0" xfId="0" applyNumberFormat="1" applyFont="1" applyFill="1"/>
    <xf numFmtId="2" fontId="0" fillId="0" borderId="0" xfId="0" applyNumberFormat="1" applyFont="1" applyFill="1"/>
    <xf numFmtId="0" fontId="0" fillId="3" borderId="0" xfId="0" applyFont="1" applyFill="1"/>
    <xf numFmtId="2" fontId="0" fillId="3" borderId="0" xfId="0" applyNumberFormat="1" applyFont="1" applyFill="1"/>
    <xf numFmtId="0" fontId="4" fillId="3" borderId="0" xfId="0" applyFont="1" applyFill="1" applyAlignment="1">
      <alignment horizontal="center"/>
    </xf>
    <xf numFmtId="164" fontId="2" fillId="0" borderId="0" xfId="0" applyNumberFormat="1" applyFont="1"/>
    <xf numFmtId="9" fontId="0" fillId="0" borderId="0" xfId="0" applyNumberFormat="1" applyFont="1"/>
    <xf numFmtId="9" fontId="0" fillId="0" borderId="0" xfId="0" applyNumberFormat="1" applyFont="1" applyFill="1"/>
    <xf numFmtId="2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/>
    </xf>
    <xf numFmtId="2" fontId="0" fillId="3" borderId="0" xfId="0" applyNumberFormat="1" applyFill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2" fontId="0" fillId="0" borderId="0" xfId="0" applyNumberFormat="1" applyFill="1"/>
  </cellXfs>
  <cellStyles count="2">
    <cellStyle name="Comma" xfId="1" builtinId="3"/>
    <cellStyle name="Normal" xfId="0" builtinId="0"/>
  </cellStyles>
  <dxfs count="19"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77DD95BB-B250-40A2-B2B7-213684B12001}" autoFormatId="16" applyNumberFormats="0" applyBorderFormats="0" applyFontFormats="0" applyPatternFormats="0" applyAlignmentFormats="0" applyWidthHeightFormats="0">
  <queryTableRefresh nextId="23" unboundColumnsRight="2">
    <queryTableFields count="18">
      <queryTableField id="1" name="Column1" tableColumnId="1"/>
      <queryTableField id="2" name="Column2" tableColumnId="2"/>
      <queryTableField id="22" dataBound="0" tableColumnId="3"/>
      <queryTableField id="7" name="Column7" tableColumnId="7"/>
      <queryTableField id="19" dataBound="0" tableColumnId="20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20" dataBound="0" tableColumnId="21"/>
      <queryTableField id="21" dataBound="0" tableColumnId="22"/>
    </queryTableFields>
    <queryTableDeletedFields count="4">
      <deletedField name="Column3"/>
      <deletedField name="Column4"/>
      <deletedField name="Column5"/>
      <deletedField name="Column6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61CA78-5429-4007-A71A-79709813E97D}" name="laasonen03208_20231026_Scores" displayName="laasonen03208_20231026_Scores" ref="A1:R115" tableType="queryTable" totalsRowShown="0" dataDxfId="18">
  <autoFilter ref="A1:R115" xr:uid="{8F61CA78-5429-4007-A71A-79709813E97D}"/>
  <tableColumns count="18">
    <tableColumn id="1" xr3:uid="{61303873-1282-418E-A73E-34918F5C1952}" uniqueName="1" name="Column1" queryTableFieldId="1" dataDxfId="17"/>
    <tableColumn id="2" xr3:uid="{3FE74D85-CE2E-4820-9D55-69E779BF0E2D}" uniqueName="2" name="Column2" queryTableFieldId="2" dataDxfId="16"/>
    <tableColumn id="3" xr3:uid="{7A13E051-DCBA-4FEB-8C23-4C5FCEECA514}" uniqueName="3" name="Column22" queryTableFieldId="22" dataDxfId="15"/>
    <tableColumn id="7" xr3:uid="{84B3D4EA-3E38-4B1C-8C82-CEFC4E6D3166}" uniqueName="7" name="Column3" queryTableFieldId="7" dataDxfId="14"/>
    <tableColumn id="20" xr3:uid="{3E23BEA7-8CA1-4160-9278-D64F64C3B713}" uniqueName="20" name="Column4" queryTableFieldId="19" dataDxfId="13"/>
    <tableColumn id="8" xr3:uid="{5D96F675-3334-433A-B90B-A49B85E17A14}" uniqueName="8" name="Column5" queryTableFieldId="8" dataDxfId="12"/>
    <tableColumn id="9" xr3:uid="{BA113C56-B63A-429B-B56F-E66549571BAF}" uniqueName="9" name="Column6" queryTableFieldId="9" dataDxfId="11"/>
    <tableColumn id="10" xr3:uid="{F0794C1F-3571-4669-8387-DD0B970706EB}" uniqueName="10" name="Column7" queryTableFieldId="10" dataDxfId="10"/>
    <tableColumn id="11" xr3:uid="{D6499461-1F45-4B27-A54C-84C1CF6233EA}" uniqueName="11" name="Column8" queryTableFieldId="11" dataDxfId="9"/>
    <tableColumn id="12" xr3:uid="{04CCA156-8353-4340-9244-A070026A0F2B}" uniqueName="12" name="Column9" queryTableFieldId="12" dataDxfId="8"/>
    <tableColumn id="13" xr3:uid="{96D8255F-EBB0-4350-864B-7C0B91504B66}" uniqueName="13" name="Column10" queryTableFieldId="13" dataDxfId="7"/>
    <tableColumn id="14" xr3:uid="{C1BC087E-EFB9-4A12-9571-FF716A4C35C9}" uniqueName="14" name="Column11" queryTableFieldId="14" dataDxfId="6"/>
    <tableColumn id="15" xr3:uid="{DCBB9E7E-F292-4A51-9D53-D919305E072A}" uniqueName="15" name="Column12" queryTableFieldId="15" dataDxfId="5"/>
    <tableColumn id="16" xr3:uid="{EDC1CA33-8C81-45B8-8527-7054C3580489}" uniqueName="16" name="Column13" queryTableFieldId="16" dataDxfId="4"/>
    <tableColumn id="17" xr3:uid="{9840723F-C4EF-4922-8519-D9DCD23A476E}" uniqueName="17" name="Column14" queryTableFieldId="17" dataDxfId="3"/>
    <tableColumn id="18" xr3:uid="{25C3C74C-349B-4312-82A8-1C279C797852}" uniqueName="18" name="Column15" queryTableFieldId="18" dataDxfId="2"/>
    <tableColumn id="21" xr3:uid="{39EC59C7-58C6-424B-A5AB-AA0BD69CF959}" uniqueName="21" name=" " queryTableFieldId="20" dataDxfId="1">
      <calculatedColumnFormula>laasonen03208_20231026_Scores[[#This Row],[Column15]]-laasonen03208_20231026_Scores[[#This Row],[Column3]]</calculatedColumnFormula>
    </tableColumn>
    <tableColumn id="22" xr3:uid="{E80C02D3-5C03-42BA-9FA1-CA6334625089}" uniqueName="22" name="Column16" queryTableFieldId="2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2"/>
  <sheetViews>
    <sheetView topLeftCell="B1" zoomScale="90" zoomScaleNormal="90" zoomScaleSheetLayoutView="90" workbookViewId="0">
      <selection activeCell="D2" sqref="D2"/>
    </sheetView>
  </sheetViews>
  <sheetFormatPr defaultRowHeight="15.75" x14ac:dyDescent="0.25"/>
  <cols>
    <col min="1" max="1" width="11.125" customWidth="1"/>
    <col min="2" max="2" width="14.5" customWidth="1"/>
    <col min="3" max="3" width="15.375" customWidth="1"/>
    <col min="4" max="4" width="7.125" customWidth="1"/>
    <col min="5" max="5" width="6.5" customWidth="1"/>
    <col min="6" max="6" width="5.375" customWidth="1"/>
    <col min="7" max="7" width="5.875" customWidth="1"/>
    <col min="8" max="8" width="5.375" customWidth="1"/>
    <col min="9" max="9" width="5.875" customWidth="1"/>
    <col min="11" max="11" width="9" style="15"/>
    <col min="13" max="13" width="9" style="13"/>
    <col min="14" max="14" width="9" style="18"/>
  </cols>
  <sheetData>
    <row r="1" spans="3:17" x14ac:dyDescent="0.25">
      <c r="D1" s="1" t="s">
        <v>303</v>
      </c>
      <c r="K1" s="14" t="s">
        <v>278</v>
      </c>
      <c r="L1" s="1" t="s">
        <v>295</v>
      </c>
      <c r="M1" s="19" t="s">
        <v>296</v>
      </c>
    </row>
    <row r="2" spans="3:17" x14ac:dyDescent="0.25">
      <c r="C2" s="1" t="s">
        <v>275</v>
      </c>
      <c r="D2" s="1">
        <v>1</v>
      </c>
      <c r="E2" s="1">
        <v>2</v>
      </c>
      <c r="F2">
        <v>3</v>
      </c>
      <c r="G2">
        <v>4</v>
      </c>
      <c r="H2">
        <v>5</v>
      </c>
      <c r="I2">
        <v>6</v>
      </c>
      <c r="J2" s="1" t="s">
        <v>277</v>
      </c>
      <c r="K2" s="14" t="s">
        <v>277</v>
      </c>
      <c r="L2" t="s">
        <v>277</v>
      </c>
      <c r="M2" s="19" t="s">
        <v>297</v>
      </c>
      <c r="O2" s="3"/>
      <c r="P2" s="3" t="s">
        <v>290</v>
      </c>
    </row>
    <row r="3" spans="3:17" x14ac:dyDescent="0.25">
      <c r="C3" t="s">
        <v>2</v>
      </c>
      <c r="D3">
        <v>4</v>
      </c>
      <c r="E3">
        <v>3</v>
      </c>
      <c r="F3">
        <v>5</v>
      </c>
      <c r="G3">
        <v>0</v>
      </c>
      <c r="H3">
        <v>1</v>
      </c>
      <c r="I3">
        <v>3</v>
      </c>
      <c r="J3">
        <f>SUM(D3:I3)</f>
        <v>16</v>
      </c>
      <c r="K3" s="15">
        <v>0.96981651376146782</v>
      </c>
      <c r="L3">
        <v>27</v>
      </c>
      <c r="M3" s="13">
        <f t="shared" ref="M3:M8" si="0">J3/J$121*0.7+K3*0.25+L3/27*0.05</f>
        <v>0.61245412844036695</v>
      </c>
      <c r="N3" s="18">
        <f>FLOOR((100*M3-P$4+0.5)*P$10+1,1)</f>
        <v>2</v>
      </c>
      <c r="O3" s="3"/>
      <c r="P3" s="3"/>
    </row>
    <row r="4" spans="3:17" x14ac:dyDescent="0.25">
      <c r="C4" t="s">
        <v>4</v>
      </c>
      <c r="D4">
        <v>6</v>
      </c>
      <c r="E4">
        <v>4</v>
      </c>
      <c r="F4">
        <v>5</v>
      </c>
      <c r="G4">
        <v>1</v>
      </c>
      <c r="H4">
        <v>4</v>
      </c>
      <c r="I4">
        <v>6</v>
      </c>
      <c r="J4">
        <f>SUM(D4:I4)</f>
        <v>26</v>
      </c>
      <c r="K4" s="15">
        <v>0.9699082568807339</v>
      </c>
      <c r="L4">
        <v>27</v>
      </c>
      <c r="M4" s="13">
        <f t="shared" si="0"/>
        <v>0.81247706422018351</v>
      </c>
      <c r="N4" s="18">
        <f>FLOOR((100*M4-P$4+0.5)*P$10+1,1)</f>
        <v>4</v>
      </c>
      <c r="O4" s="10">
        <v>1</v>
      </c>
      <c r="P4" s="11">
        <v>50</v>
      </c>
      <c r="Q4" s="1" t="s">
        <v>298</v>
      </c>
    </row>
    <row r="5" spans="3:17" x14ac:dyDescent="0.25">
      <c r="C5" t="s">
        <v>6</v>
      </c>
      <c r="D5">
        <v>2</v>
      </c>
      <c r="E5">
        <v>5</v>
      </c>
      <c r="F5">
        <v>3</v>
      </c>
      <c r="G5">
        <v>0</v>
      </c>
      <c r="H5">
        <v>4</v>
      </c>
      <c r="I5">
        <v>3</v>
      </c>
      <c r="J5">
        <f>SUM(D5:I5)</f>
        <v>17</v>
      </c>
      <c r="K5" s="15">
        <v>0.96027522935779819</v>
      </c>
      <c r="L5">
        <v>25</v>
      </c>
      <c r="M5" s="13">
        <f t="shared" si="0"/>
        <v>0.62636510363574582</v>
      </c>
      <c r="N5" s="18">
        <f>FLOOR((100*M5-P$4+0.5)*P$10+1,1)</f>
        <v>2</v>
      </c>
      <c r="O5" s="10">
        <v>2</v>
      </c>
      <c r="P5" s="10">
        <f>P4+P$11</f>
        <v>60</v>
      </c>
      <c r="Q5" s="1" t="s">
        <v>298</v>
      </c>
    </row>
    <row r="6" spans="3:17" x14ac:dyDescent="0.25">
      <c r="C6" t="s">
        <v>8</v>
      </c>
      <c r="K6" s="15">
        <v>0.97743119266055056</v>
      </c>
      <c r="L6">
        <v>26</v>
      </c>
      <c r="M6" s="13">
        <f t="shared" si="0"/>
        <v>0.2925059463132858</v>
      </c>
      <c r="N6" s="18" t="s">
        <v>237</v>
      </c>
      <c r="O6" s="10">
        <v>3</v>
      </c>
      <c r="P6" s="10">
        <f>P5+P$11</f>
        <v>70</v>
      </c>
      <c r="Q6" s="1" t="s">
        <v>298</v>
      </c>
    </row>
    <row r="7" spans="3:17" x14ac:dyDescent="0.25">
      <c r="C7" t="s">
        <v>10</v>
      </c>
      <c r="D7">
        <v>0</v>
      </c>
      <c r="E7">
        <v>4</v>
      </c>
      <c r="F7">
        <v>2</v>
      </c>
      <c r="G7">
        <v>0</v>
      </c>
      <c r="H7">
        <v>2</v>
      </c>
      <c r="I7">
        <v>1</v>
      </c>
      <c r="J7">
        <f>SUM(D7:I7)</f>
        <v>9</v>
      </c>
      <c r="K7" s="15">
        <v>0.98889908256880743</v>
      </c>
      <c r="L7">
        <v>27</v>
      </c>
      <c r="M7" s="13">
        <f t="shared" si="0"/>
        <v>0.47722477064220181</v>
      </c>
      <c r="N7" s="18">
        <f>FLOOR((100*M7-P$4+0.5)*P$10+1,1)</f>
        <v>0</v>
      </c>
      <c r="O7" s="10">
        <v>4</v>
      </c>
      <c r="P7" s="10">
        <f>P6+P$11</f>
        <v>80</v>
      </c>
      <c r="Q7" s="1" t="s">
        <v>298</v>
      </c>
    </row>
    <row r="8" spans="3:17" x14ac:dyDescent="0.25">
      <c r="C8" t="s">
        <v>12</v>
      </c>
      <c r="D8">
        <v>6</v>
      </c>
      <c r="E8">
        <v>2</v>
      </c>
      <c r="F8">
        <v>3</v>
      </c>
      <c r="G8">
        <v>3</v>
      </c>
      <c r="H8">
        <v>5</v>
      </c>
      <c r="I8">
        <v>3</v>
      </c>
      <c r="J8">
        <f>SUM(D8:I8)</f>
        <v>22</v>
      </c>
      <c r="K8" s="15">
        <v>0.9709174311926605</v>
      </c>
      <c r="L8">
        <v>27</v>
      </c>
      <c r="M8" s="13">
        <f t="shared" si="0"/>
        <v>0.73272935779816506</v>
      </c>
      <c r="N8" s="18">
        <f>FLOOR((100*M8-P$4+0.5)*P$10+1,1)</f>
        <v>3</v>
      </c>
      <c r="O8" s="10">
        <v>5</v>
      </c>
      <c r="P8" s="10">
        <v>90</v>
      </c>
      <c r="Q8" s="1" t="s">
        <v>298</v>
      </c>
    </row>
    <row r="9" spans="3:17" x14ac:dyDescent="0.25">
      <c r="C9" t="s">
        <v>14</v>
      </c>
      <c r="K9" s="15" t="s">
        <v>237</v>
      </c>
      <c r="L9">
        <v>0</v>
      </c>
      <c r="M9" s="13">
        <v>0</v>
      </c>
      <c r="N9" s="18" t="s">
        <v>237</v>
      </c>
      <c r="O9" s="10"/>
      <c r="P9" s="10" t="s">
        <v>237</v>
      </c>
    </row>
    <row r="10" spans="3:17" x14ac:dyDescent="0.25">
      <c r="C10" t="s">
        <v>16</v>
      </c>
      <c r="D10">
        <v>5</v>
      </c>
      <c r="E10">
        <v>5</v>
      </c>
      <c r="F10">
        <v>0</v>
      </c>
      <c r="G10">
        <v>6</v>
      </c>
      <c r="H10">
        <v>5</v>
      </c>
      <c r="I10">
        <v>5</v>
      </c>
      <c r="J10">
        <f>SUM(D10:I10)</f>
        <v>26</v>
      </c>
      <c r="K10" s="15">
        <v>0.98339449541284396</v>
      </c>
      <c r="L10">
        <v>17</v>
      </c>
      <c r="M10" s="13">
        <f t="shared" ref="M10:M32" si="1">J10/J$121*0.7+K10*0.25+L10/27*0.05</f>
        <v>0.7973301053346924</v>
      </c>
      <c r="N10" s="18">
        <f>FLOOR((100*M10-P$4+0.5)*P$10+1,1)</f>
        <v>4</v>
      </c>
      <c r="O10" s="10" t="s">
        <v>291</v>
      </c>
      <c r="P10" s="12">
        <f>4/(P8-P4)</f>
        <v>0.1</v>
      </c>
    </row>
    <row r="11" spans="3:17" x14ac:dyDescent="0.25">
      <c r="C11" t="s">
        <v>18</v>
      </c>
      <c r="D11">
        <v>3</v>
      </c>
      <c r="E11">
        <v>6</v>
      </c>
      <c r="F11">
        <v>2</v>
      </c>
      <c r="G11">
        <v>4</v>
      </c>
      <c r="H11">
        <v>3</v>
      </c>
      <c r="I11">
        <v>6</v>
      </c>
      <c r="J11">
        <f>SUM(D11:I11)</f>
        <v>24</v>
      </c>
      <c r="K11" s="17">
        <v>0.51119999999999999</v>
      </c>
      <c r="L11">
        <v>12</v>
      </c>
      <c r="M11" s="13">
        <f t="shared" si="1"/>
        <v>0.63002222222222226</v>
      </c>
      <c r="N11" s="18">
        <f>FLOOR((100*M11-P$4+0.5)*P$10+1,1)</f>
        <v>2</v>
      </c>
      <c r="O11" s="10" t="s">
        <v>292</v>
      </c>
      <c r="P11" s="10">
        <f>(P8-P4)/4</f>
        <v>10</v>
      </c>
    </row>
    <row r="12" spans="3:17" x14ac:dyDescent="0.25">
      <c r="C12" t="s">
        <v>20</v>
      </c>
      <c r="D12">
        <v>5</v>
      </c>
      <c r="E12">
        <v>3</v>
      </c>
      <c r="F12">
        <v>2</v>
      </c>
      <c r="G12">
        <v>5</v>
      </c>
      <c r="H12">
        <v>5</v>
      </c>
      <c r="I12">
        <v>4</v>
      </c>
      <c r="J12">
        <f>SUM(D12:I12)</f>
        <v>24</v>
      </c>
      <c r="K12" s="15">
        <v>0.91302752293577982</v>
      </c>
      <c r="L12">
        <v>27</v>
      </c>
      <c r="M12" s="13">
        <f t="shared" si="1"/>
        <v>0.75825688073394493</v>
      </c>
      <c r="N12" s="18">
        <f>FLOOR((100*M12-P$4+0.5)*P$10+1,1)</f>
        <v>3</v>
      </c>
    </row>
    <row r="13" spans="3:17" x14ac:dyDescent="0.25">
      <c r="C13" t="s">
        <v>22</v>
      </c>
      <c r="D13">
        <v>2</v>
      </c>
      <c r="E13">
        <v>4</v>
      </c>
      <c r="F13">
        <v>2</v>
      </c>
      <c r="G13">
        <v>2</v>
      </c>
      <c r="H13">
        <v>3</v>
      </c>
      <c r="I13">
        <v>5</v>
      </c>
      <c r="J13">
        <f>SUM(D13:I13)</f>
        <v>18</v>
      </c>
      <c r="K13" s="15">
        <v>0.99201834862385319</v>
      </c>
      <c r="L13">
        <v>27</v>
      </c>
      <c r="M13" s="13">
        <f t="shared" si="1"/>
        <v>0.65800458715596322</v>
      </c>
      <c r="N13" s="18">
        <f>FLOOR((100*M13-P$4+0.5)*P$10+1,1)</f>
        <v>2</v>
      </c>
    </row>
    <row r="14" spans="3:17" x14ac:dyDescent="0.25">
      <c r="C14" t="s">
        <v>24</v>
      </c>
      <c r="K14" s="15">
        <v>0.3098165137614679</v>
      </c>
      <c r="L14">
        <v>19</v>
      </c>
      <c r="M14" s="13">
        <f t="shared" si="1"/>
        <v>0.11263931362555216</v>
      </c>
      <c r="N14" s="18" t="s">
        <v>237</v>
      </c>
    </row>
    <row r="15" spans="3:17" x14ac:dyDescent="0.25">
      <c r="C15" t="s">
        <v>26</v>
      </c>
      <c r="D15">
        <v>1</v>
      </c>
      <c r="E15">
        <v>6</v>
      </c>
      <c r="F15">
        <v>1</v>
      </c>
      <c r="G15">
        <v>0</v>
      </c>
      <c r="H15">
        <v>3</v>
      </c>
      <c r="I15">
        <v>4</v>
      </c>
      <c r="J15">
        <f t="shared" ref="J15:J32" si="2">SUM(D15:I15)</f>
        <v>15</v>
      </c>
      <c r="K15" s="15">
        <v>0.47642201834862385</v>
      </c>
      <c r="L15">
        <v>19</v>
      </c>
      <c r="M15" s="13">
        <f t="shared" si="1"/>
        <v>0.45429068977234116</v>
      </c>
      <c r="N15" s="18">
        <f t="shared" ref="N15:N21" si="3">FLOOR((100*M15-P$4+0.5)*P$10+1,1)</f>
        <v>0</v>
      </c>
    </row>
    <row r="16" spans="3:17" x14ac:dyDescent="0.25">
      <c r="C16" t="s">
        <v>28</v>
      </c>
      <c r="D16">
        <v>2</v>
      </c>
      <c r="E16">
        <v>2</v>
      </c>
      <c r="F16">
        <v>4</v>
      </c>
      <c r="G16">
        <v>1</v>
      </c>
      <c r="H16">
        <v>1</v>
      </c>
      <c r="I16">
        <v>5</v>
      </c>
      <c r="J16">
        <f t="shared" si="2"/>
        <v>15</v>
      </c>
      <c r="K16" s="15">
        <v>0.97394495412844029</v>
      </c>
      <c r="L16">
        <v>27</v>
      </c>
      <c r="M16" s="13">
        <f t="shared" si="1"/>
        <v>0.59348623853211013</v>
      </c>
      <c r="N16" s="18">
        <f t="shared" si="3"/>
        <v>1</v>
      </c>
    </row>
    <row r="17" spans="3:14" x14ac:dyDescent="0.25">
      <c r="C17" t="s">
        <v>30</v>
      </c>
      <c r="D17">
        <v>6</v>
      </c>
      <c r="E17">
        <v>5</v>
      </c>
      <c r="F17">
        <v>6</v>
      </c>
      <c r="G17">
        <v>6</v>
      </c>
      <c r="H17">
        <v>6</v>
      </c>
      <c r="I17">
        <v>6</v>
      </c>
      <c r="J17">
        <f t="shared" si="2"/>
        <v>35</v>
      </c>
      <c r="K17" s="15">
        <v>0.97779816513761464</v>
      </c>
      <c r="L17">
        <v>27</v>
      </c>
      <c r="M17" s="13">
        <f t="shared" si="1"/>
        <v>0.99444954128440366</v>
      </c>
      <c r="N17" s="18">
        <f t="shared" si="3"/>
        <v>5</v>
      </c>
    </row>
    <row r="18" spans="3:14" x14ac:dyDescent="0.25">
      <c r="C18" t="s">
        <v>32</v>
      </c>
      <c r="D18">
        <v>2</v>
      </c>
      <c r="E18">
        <v>4</v>
      </c>
      <c r="F18">
        <v>4</v>
      </c>
      <c r="G18">
        <v>5</v>
      </c>
      <c r="H18">
        <v>3</v>
      </c>
      <c r="I18">
        <v>0</v>
      </c>
      <c r="J18">
        <f t="shared" si="2"/>
        <v>18</v>
      </c>
      <c r="K18" s="15">
        <v>0.59201834862385327</v>
      </c>
      <c r="L18">
        <v>3.5</v>
      </c>
      <c r="M18" s="13">
        <f t="shared" si="1"/>
        <v>0.51448606863744484</v>
      </c>
      <c r="N18" s="18">
        <f t="shared" si="3"/>
        <v>1</v>
      </c>
    </row>
    <row r="19" spans="3:14" x14ac:dyDescent="0.25">
      <c r="C19" t="s">
        <v>34</v>
      </c>
      <c r="D19">
        <v>5</v>
      </c>
      <c r="E19">
        <v>4</v>
      </c>
      <c r="F19">
        <v>0</v>
      </c>
      <c r="G19">
        <v>3</v>
      </c>
      <c r="H19">
        <v>0</v>
      </c>
      <c r="I19">
        <v>5</v>
      </c>
      <c r="J19">
        <f t="shared" si="2"/>
        <v>17</v>
      </c>
      <c r="K19" s="15">
        <v>0.4837614678899082</v>
      </c>
      <c r="L19">
        <v>2.2999999999999998</v>
      </c>
      <c r="M19" s="13">
        <f t="shared" si="1"/>
        <v>0.46519962623173627</v>
      </c>
      <c r="N19" s="18">
        <f t="shared" si="3"/>
        <v>0</v>
      </c>
    </row>
    <row r="20" spans="3:14" x14ac:dyDescent="0.25">
      <c r="C20" t="s">
        <v>36</v>
      </c>
      <c r="D20">
        <v>6</v>
      </c>
      <c r="E20">
        <v>6</v>
      </c>
      <c r="F20">
        <v>6</v>
      </c>
      <c r="G20">
        <v>0</v>
      </c>
      <c r="H20">
        <v>2</v>
      </c>
      <c r="I20">
        <v>0</v>
      </c>
      <c r="J20">
        <f t="shared" si="2"/>
        <v>20</v>
      </c>
      <c r="K20" s="15">
        <v>0.18614678899082568</v>
      </c>
      <c r="L20">
        <v>11</v>
      </c>
      <c r="M20" s="13">
        <f t="shared" si="1"/>
        <v>0.46690706761807677</v>
      </c>
      <c r="N20" s="18">
        <f t="shared" si="3"/>
        <v>0</v>
      </c>
    </row>
    <row r="21" spans="3:14" x14ac:dyDescent="0.25">
      <c r="C21" t="s">
        <v>38</v>
      </c>
      <c r="D21">
        <v>1</v>
      </c>
      <c r="E21">
        <v>5</v>
      </c>
      <c r="F21">
        <v>2</v>
      </c>
      <c r="G21">
        <v>3</v>
      </c>
      <c r="H21">
        <v>4</v>
      </c>
      <c r="I21">
        <v>3</v>
      </c>
      <c r="J21">
        <f t="shared" si="2"/>
        <v>18</v>
      </c>
      <c r="K21" s="15">
        <v>0.96431192660550458</v>
      </c>
      <c r="L21">
        <v>17</v>
      </c>
      <c r="M21" s="13">
        <f t="shared" si="1"/>
        <v>0.63255946313285749</v>
      </c>
      <c r="N21" s="18">
        <f t="shared" si="3"/>
        <v>2</v>
      </c>
    </row>
    <row r="22" spans="3:14" x14ac:dyDescent="0.25">
      <c r="C22" t="s">
        <v>40</v>
      </c>
      <c r="J22">
        <f t="shared" si="2"/>
        <v>0</v>
      </c>
      <c r="K22" s="15">
        <v>0.99614678899082565</v>
      </c>
      <c r="L22">
        <v>27</v>
      </c>
      <c r="M22" s="13">
        <f t="shared" si="1"/>
        <v>0.29903669724770643</v>
      </c>
      <c r="N22" s="18" t="s">
        <v>237</v>
      </c>
    </row>
    <row r="23" spans="3:14" x14ac:dyDescent="0.25">
      <c r="C23" t="s">
        <v>42</v>
      </c>
      <c r="D23">
        <v>6</v>
      </c>
      <c r="E23">
        <v>3</v>
      </c>
      <c r="F23">
        <v>6</v>
      </c>
      <c r="G23">
        <v>3</v>
      </c>
      <c r="H23">
        <v>4</v>
      </c>
      <c r="I23">
        <v>6</v>
      </c>
      <c r="J23">
        <f t="shared" si="2"/>
        <v>28</v>
      </c>
      <c r="K23" s="15">
        <v>0.99357798165137612</v>
      </c>
      <c r="L23">
        <v>27</v>
      </c>
      <c r="M23" s="13">
        <f t="shared" si="1"/>
        <v>0.85839449541284396</v>
      </c>
      <c r="N23" s="18">
        <f>FLOOR((100*M23-P$4+0.5)*P$10+1,1)</f>
        <v>4</v>
      </c>
    </row>
    <row r="24" spans="3:14" x14ac:dyDescent="0.25">
      <c r="C24" t="s">
        <v>44</v>
      </c>
      <c r="J24">
        <f t="shared" si="2"/>
        <v>0</v>
      </c>
      <c r="K24" s="15">
        <v>8.027522935779817E-2</v>
      </c>
      <c r="L24">
        <v>9</v>
      </c>
      <c r="M24" s="13">
        <f t="shared" si="1"/>
        <v>3.6735474006116209E-2</v>
      </c>
      <c r="N24" s="18" t="s">
        <v>237</v>
      </c>
    </row>
    <row r="25" spans="3:14" x14ac:dyDescent="0.25">
      <c r="C25" t="s">
        <v>46</v>
      </c>
      <c r="D25">
        <v>2</v>
      </c>
      <c r="E25">
        <v>0</v>
      </c>
      <c r="F25">
        <v>0</v>
      </c>
      <c r="G25">
        <v>6</v>
      </c>
      <c r="H25">
        <v>3</v>
      </c>
      <c r="I25">
        <v>5</v>
      </c>
      <c r="J25">
        <f t="shared" si="2"/>
        <v>16</v>
      </c>
      <c r="K25" s="15">
        <v>0.95532110091743117</v>
      </c>
      <c r="L25">
        <v>23</v>
      </c>
      <c r="M25" s="13">
        <f t="shared" si="1"/>
        <v>0.60142286782195031</v>
      </c>
      <c r="N25" s="18">
        <f>FLOOR((100*M25-P$4+0.5)*P$10+1,1)</f>
        <v>2</v>
      </c>
    </row>
    <row r="26" spans="3:14" x14ac:dyDescent="0.25">
      <c r="C26" t="s">
        <v>48</v>
      </c>
      <c r="D26">
        <v>5</v>
      </c>
      <c r="E26">
        <v>2</v>
      </c>
      <c r="F26">
        <v>3</v>
      </c>
      <c r="G26">
        <v>5</v>
      </c>
      <c r="H26">
        <v>4</v>
      </c>
      <c r="I26">
        <v>5</v>
      </c>
      <c r="J26">
        <f t="shared" si="2"/>
        <v>24</v>
      </c>
      <c r="K26" s="15">
        <v>0.94788990825688069</v>
      </c>
      <c r="L26">
        <v>27</v>
      </c>
      <c r="M26" s="13">
        <f t="shared" si="1"/>
        <v>0.76697247706422023</v>
      </c>
      <c r="N26" s="18">
        <f>FLOOR((100*M26-P$4+0.5)*P$10+1,1)</f>
        <v>3</v>
      </c>
    </row>
    <row r="27" spans="3:14" x14ac:dyDescent="0.25">
      <c r="C27" t="s">
        <v>50</v>
      </c>
      <c r="D27">
        <v>6</v>
      </c>
      <c r="E27">
        <v>5</v>
      </c>
      <c r="F27">
        <v>6</v>
      </c>
      <c r="G27">
        <v>5</v>
      </c>
      <c r="H27">
        <v>4</v>
      </c>
      <c r="I27">
        <v>5</v>
      </c>
      <c r="J27">
        <f t="shared" si="2"/>
        <v>31</v>
      </c>
      <c r="K27" s="15">
        <v>0.983302752293578</v>
      </c>
      <c r="L27">
        <v>27</v>
      </c>
      <c r="M27" s="13">
        <f t="shared" si="1"/>
        <v>0.91582568807339437</v>
      </c>
      <c r="N27" s="18">
        <f>FLOOR((100*M27-P$4+0.5)*P$10+1,1)</f>
        <v>5</v>
      </c>
    </row>
    <row r="28" spans="3:14" x14ac:dyDescent="0.25">
      <c r="C28" t="s">
        <v>52</v>
      </c>
      <c r="D28">
        <v>6</v>
      </c>
      <c r="E28">
        <v>2</v>
      </c>
      <c r="F28">
        <v>2</v>
      </c>
      <c r="G28">
        <v>5</v>
      </c>
      <c r="H28">
        <v>0</v>
      </c>
      <c r="I28">
        <v>2</v>
      </c>
      <c r="J28">
        <f t="shared" si="2"/>
        <v>17</v>
      </c>
      <c r="K28" s="15">
        <v>0.98110091743119265</v>
      </c>
      <c r="L28">
        <v>27</v>
      </c>
      <c r="M28" s="13">
        <f t="shared" si="1"/>
        <v>0.63527522935779812</v>
      </c>
      <c r="N28" s="18">
        <f>FLOOR((100*M28-P$4+0.5)*P$10+1,1)</f>
        <v>2</v>
      </c>
    </row>
    <row r="29" spans="3:14" x14ac:dyDescent="0.25">
      <c r="C29" t="s">
        <v>54</v>
      </c>
      <c r="D29">
        <v>6</v>
      </c>
      <c r="E29">
        <v>6</v>
      </c>
      <c r="F29">
        <v>6</v>
      </c>
      <c r="G29">
        <v>6</v>
      </c>
      <c r="H29">
        <v>6</v>
      </c>
      <c r="I29">
        <v>6</v>
      </c>
      <c r="J29">
        <f t="shared" si="2"/>
        <v>36</v>
      </c>
      <c r="K29" s="15">
        <v>0.99587155963302754</v>
      </c>
      <c r="L29">
        <v>27</v>
      </c>
      <c r="M29" s="13">
        <f t="shared" si="1"/>
        <v>1.0189678899082568</v>
      </c>
      <c r="N29" s="18">
        <v>5</v>
      </c>
    </row>
    <row r="30" spans="3:14" x14ac:dyDescent="0.25">
      <c r="C30" t="s">
        <v>56</v>
      </c>
      <c r="D30">
        <v>0</v>
      </c>
      <c r="E30">
        <v>2</v>
      </c>
      <c r="F30">
        <v>1</v>
      </c>
      <c r="G30">
        <v>0</v>
      </c>
      <c r="H30">
        <v>0</v>
      </c>
      <c r="I30">
        <v>2</v>
      </c>
      <c r="J30">
        <f t="shared" si="2"/>
        <v>5</v>
      </c>
      <c r="K30" s="15">
        <v>0.17128440366972478</v>
      </c>
      <c r="L30">
        <v>10</v>
      </c>
      <c r="M30" s="13">
        <f t="shared" si="1"/>
        <v>0.16133961943594971</v>
      </c>
      <c r="N30" s="18" t="s">
        <v>237</v>
      </c>
    </row>
    <row r="31" spans="3:14" x14ac:dyDescent="0.25">
      <c r="C31" t="s">
        <v>58</v>
      </c>
      <c r="D31">
        <v>4</v>
      </c>
      <c r="E31">
        <v>5</v>
      </c>
      <c r="F31">
        <v>1</v>
      </c>
      <c r="G31">
        <v>2</v>
      </c>
      <c r="H31">
        <v>0</v>
      </c>
      <c r="I31">
        <v>3</v>
      </c>
      <c r="J31">
        <f t="shared" si="2"/>
        <v>15</v>
      </c>
      <c r="K31" s="15">
        <v>0.97321100917431191</v>
      </c>
      <c r="L31">
        <v>21</v>
      </c>
      <c r="M31" s="13">
        <f t="shared" si="1"/>
        <v>0.5821916411824668</v>
      </c>
      <c r="N31" s="18">
        <f>FLOOR((100*M31-P$4+0.5)*P$10+1,1)</f>
        <v>1</v>
      </c>
    </row>
    <row r="32" spans="3:14" x14ac:dyDescent="0.25">
      <c r="C32" t="s">
        <v>60</v>
      </c>
      <c r="D32">
        <v>5</v>
      </c>
      <c r="E32">
        <v>4</v>
      </c>
      <c r="F32">
        <v>1</v>
      </c>
      <c r="G32">
        <v>3</v>
      </c>
      <c r="H32">
        <v>2</v>
      </c>
      <c r="I32">
        <v>4</v>
      </c>
      <c r="J32">
        <f t="shared" si="2"/>
        <v>19</v>
      </c>
      <c r="K32" s="15">
        <v>0.9786238532110092</v>
      </c>
      <c r="L32">
        <v>27</v>
      </c>
      <c r="M32" s="13">
        <f t="shared" si="1"/>
        <v>0.67465596330275224</v>
      </c>
      <c r="N32" s="18">
        <f>FLOOR((100*M32-P$4+0.5)*P$10+1,1)</f>
        <v>2</v>
      </c>
    </row>
    <row r="33" spans="1:14" x14ac:dyDescent="0.25">
      <c r="C33" t="s">
        <v>62</v>
      </c>
      <c r="K33" s="15">
        <v>0.46009174311926604</v>
      </c>
    </row>
    <row r="34" spans="1:14" x14ac:dyDescent="0.25">
      <c r="C34" t="s">
        <v>64</v>
      </c>
      <c r="K34" s="15">
        <v>4.5871559633027525E-3</v>
      </c>
    </row>
    <row r="35" spans="1:14" x14ac:dyDescent="0.25">
      <c r="C35" t="s">
        <v>66</v>
      </c>
      <c r="D35">
        <v>6</v>
      </c>
      <c r="E35">
        <v>3</v>
      </c>
      <c r="F35">
        <v>5</v>
      </c>
      <c r="G35">
        <v>1</v>
      </c>
      <c r="H35">
        <v>4</v>
      </c>
      <c r="I35">
        <v>4</v>
      </c>
      <c r="J35">
        <f t="shared" ref="J35:J56" si="4">SUM(D35:I35)</f>
        <v>23</v>
      </c>
      <c r="K35" s="15">
        <v>0.83660550458715599</v>
      </c>
      <c r="L35">
        <v>17</v>
      </c>
      <c r="M35" s="13">
        <f t="shared" ref="M35:M42" si="5">J35/J$121*0.7+K35*0.25+L35/27*0.05</f>
        <v>0.70063285762827043</v>
      </c>
      <c r="N35" s="18">
        <f t="shared" ref="N35:N42" si="6">FLOOR((100*M35-P$4+0.5)*P$10+1,1)</f>
        <v>3</v>
      </c>
    </row>
    <row r="36" spans="1:14" x14ac:dyDescent="0.25">
      <c r="C36" t="s">
        <v>68</v>
      </c>
      <c r="D36">
        <v>5</v>
      </c>
      <c r="E36">
        <v>5</v>
      </c>
      <c r="F36">
        <v>2</v>
      </c>
      <c r="G36">
        <v>3</v>
      </c>
      <c r="H36">
        <v>3</v>
      </c>
      <c r="I36">
        <v>6</v>
      </c>
      <c r="J36">
        <f t="shared" si="4"/>
        <v>24</v>
      </c>
      <c r="K36" s="15">
        <v>0.98467889908256878</v>
      </c>
      <c r="L36">
        <v>19</v>
      </c>
      <c r="M36" s="13">
        <f t="shared" si="5"/>
        <v>0.76135490995582744</v>
      </c>
      <c r="N36" s="18">
        <f t="shared" si="6"/>
        <v>3</v>
      </c>
    </row>
    <row r="37" spans="1:14" x14ac:dyDescent="0.25">
      <c r="C37" t="s">
        <v>70</v>
      </c>
      <c r="D37">
        <v>2</v>
      </c>
      <c r="E37">
        <v>2</v>
      </c>
      <c r="F37">
        <v>1</v>
      </c>
      <c r="G37">
        <v>0</v>
      </c>
      <c r="H37">
        <v>1</v>
      </c>
      <c r="I37">
        <v>4</v>
      </c>
      <c r="J37">
        <f t="shared" si="4"/>
        <v>10</v>
      </c>
      <c r="K37" s="15">
        <v>0.42587155963302753</v>
      </c>
      <c r="L37">
        <v>27</v>
      </c>
      <c r="M37" s="13">
        <f t="shared" si="5"/>
        <v>0.35646788990825684</v>
      </c>
      <c r="N37" s="18">
        <f t="shared" si="6"/>
        <v>-1</v>
      </c>
    </row>
    <row r="38" spans="1:14" x14ac:dyDescent="0.25">
      <c r="C38" t="s">
        <v>71</v>
      </c>
      <c r="D38">
        <v>6</v>
      </c>
      <c r="E38">
        <v>2</v>
      </c>
      <c r="F38">
        <v>1</v>
      </c>
      <c r="G38">
        <v>0</v>
      </c>
      <c r="H38">
        <v>0</v>
      </c>
      <c r="I38">
        <v>0</v>
      </c>
      <c r="J38">
        <f t="shared" si="4"/>
        <v>9</v>
      </c>
      <c r="K38" s="15">
        <v>0.79743119266055051</v>
      </c>
      <c r="L38">
        <v>26</v>
      </c>
      <c r="M38" s="13">
        <f t="shared" si="5"/>
        <v>0.42750594631328576</v>
      </c>
      <c r="N38" s="18">
        <f t="shared" si="6"/>
        <v>0</v>
      </c>
    </row>
    <row r="39" spans="1:14" x14ac:dyDescent="0.25">
      <c r="C39" t="s">
        <v>73</v>
      </c>
      <c r="D39">
        <v>4</v>
      </c>
      <c r="E39">
        <v>3</v>
      </c>
      <c r="F39">
        <v>5</v>
      </c>
      <c r="G39">
        <v>6</v>
      </c>
      <c r="H39">
        <v>2</v>
      </c>
      <c r="I39">
        <v>2</v>
      </c>
      <c r="J39">
        <f t="shared" si="4"/>
        <v>22</v>
      </c>
      <c r="K39" s="15">
        <v>0.93577981651376152</v>
      </c>
      <c r="L39">
        <v>24</v>
      </c>
      <c r="M39" s="13">
        <f t="shared" si="5"/>
        <v>0.71838939857288475</v>
      </c>
      <c r="N39" s="18">
        <f t="shared" si="6"/>
        <v>3</v>
      </c>
    </row>
    <row r="40" spans="1:14" x14ac:dyDescent="0.25">
      <c r="C40" t="s">
        <v>75</v>
      </c>
      <c r="D40">
        <v>5</v>
      </c>
      <c r="E40">
        <v>2</v>
      </c>
      <c r="F40">
        <v>1</v>
      </c>
      <c r="G40">
        <v>4</v>
      </c>
      <c r="H40">
        <v>3</v>
      </c>
      <c r="I40">
        <v>5</v>
      </c>
      <c r="J40">
        <f t="shared" si="4"/>
        <v>20</v>
      </c>
      <c r="K40" s="15">
        <v>0.96073394495412845</v>
      </c>
      <c r="L40">
        <v>27</v>
      </c>
      <c r="M40" s="13">
        <f t="shared" si="5"/>
        <v>0.6901834862385321</v>
      </c>
      <c r="N40" s="18">
        <f t="shared" si="6"/>
        <v>2</v>
      </c>
    </row>
    <row r="41" spans="1:14" x14ac:dyDescent="0.25">
      <c r="C41" t="s">
        <v>77</v>
      </c>
      <c r="D41">
        <v>5</v>
      </c>
      <c r="E41">
        <v>2</v>
      </c>
      <c r="F41">
        <v>1</v>
      </c>
      <c r="G41">
        <v>2</v>
      </c>
      <c r="H41">
        <v>4</v>
      </c>
      <c r="I41">
        <v>2</v>
      </c>
      <c r="J41">
        <f t="shared" si="4"/>
        <v>16</v>
      </c>
      <c r="K41" s="15">
        <v>0.99743119266055047</v>
      </c>
      <c r="L41">
        <v>25</v>
      </c>
      <c r="M41" s="13">
        <f t="shared" si="5"/>
        <v>0.61565409446143382</v>
      </c>
      <c r="N41" s="18">
        <f t="shared" si="6"/>
        <v>2</v>
      </c>
    </row>
    <row r="42" spans="1:14" x14ac:dyDescent="0.25">
      <c r="C42" t="s">
        <v>79</v>
      </c>
      <c r="D42">
        <v>5</v>
      </c>
      <c r="E42">
        <v>5</v>
      </c>
      <c r="F42">
        <v>6</v>
      </c>
      <c r="G42">
        <v>0</v>
      </c>
      <c r="H42">
        <v>2</v>
      </c>
      <c r="I42">
        <v>4</v>
      </c>
      <c r="J42">
        <f t="shared" si="4"/>
        <v>22</v>
      </c>
      <c r="K42" s="15">
        <v>0.70697247706422017</v>
      </c>
      <c r="L42">
        <v>6</v>
      </c>
      <c r="M42" s="13">
        <f t="shared" si="5"/>
        <v>0.62785423037716603</v>
      </c>
      <c r="N42" s="18">
        <f t="shared" si="6"/>
        <v>2</v>
      </c>
    </row>
    <row r="43" spans="1:14" x14ac:dyDescent="0.25">
      <c r="A43" s="1"/>
      <c r="B43" s="1"/>
      <c r="J43" t="s">
        <v>237</v>
      </c>
      <c r="K43" s="14" t="s">
        <v>237</v>
      </c>
    </row>
    <row r="44" spans="1:14" x14ac:dyDescent="0.25">
      <c r="C44" t="s">
        <v>81</v>
      </c>
      <c r="D44">
        <v>5</v>
      </c>
      <c r="E44">
        <v>5</v>
      </c>
      <c r="F44">
        <v>3</v>
      </c>
      <c r="G44">
        <v>4</v>
      </c>
      <c r="H44">
        <v>3</v>
      </c>
      <c r="I44">
        <v>2</v>
      </c>
      <c r="J44">
        <f t="shared" si="4"/>
        <v>22</v>
      </c>
      <c r="K44" s="15">
        <v>0.99550458715596335</v>
      </c>
      <c r="L44">
        <v>27</v>
      </c>
      <c r="M44" s="13">
        <f t="shared" ref="M44:M54" si="7">J44/J$121*0.7+K44*0.25+L44/27*0.05</f>
        <v>0.73887614678899083</v>
      </c>
      <c r="N44" s="18">
        <f t="shared" ref="N44:N54" si="8">FLOOR((100*M44-P$4+0.5)*P$10+1,1)</f>
        <v>3</v>
      </c>
    </row>
    <row r="45" spans="1:14" x14ac:dyDescent="0.25">
      <c r="C45" t="s">
        <v>83</v>
      </c>
      <c r="D45">
        <v>5</v>
      </c>
      <c r="E45">
        <v>2</v>
      </c>
      <c r="F45">
        <v>5</v>
      </c>
      <c r="G45">
        <v>1</v>
      </c>
      <c r="H45">
        <v>0</v>
      </c>
      <c r="I45">
        <v>3</v>
      </c>
      <c r="J45">
        <f t="shared" si="4"/>
        <v>16</v>
      </c>
      <c r="K45" s="15">
        <v>0.8586238532110092</v>
      </c>
      <c r="L45">
        <v>10</v>
      </c>
      <c r="M45" s="13">
        <f t="shared" si="7"/>
        <v>0.55317448182127071</v>
      </c>
      <c r="N45" s="18">
        <f t="shared" si="8"/>
        <v>1</v>
      </c>
    </row>
    <row r="46" spans="1:14" x14ac:dyDescent="0.25">
      <c r="C46" t="s">
        <v>85</v>
      </c>
      <c r="D46">
        <v>6</v>
      </c>
      <c r="E46">
        <v>2</v>
      </c>
      <c r="F46">
        <v>6</v>
      </c>
      <c r="G46">
        <v>3</v>
      </c>
      <c r="H46">
        <v>5</v>
      </c>
      <c r="I46">
        <v>5</v>
      </c>
      <c r="J46">
        <f t="shared" si="4"/>
        <v>27</v>
      </c>
      <c r="K46" s="15">
        <v>0.97541284403669715</v>
      </c>
      <c r="L46">
        <v>27</v>
      </c>
      <c r="M46" s="13">
        <f t="shared" si="7"/>
        <v>0.83385321100917431</v>
      </c>
      <c r="N46" s="18">
        <f t="shared" si="8"/>
        <v>4</v>
      </c>
    </row>
    <row r="47" spans="1:14" x14ac:dyDescent="0.25">
      <c r="C47" t="s">
        <v>87</v>
      </c>
      <c r="D47">
        <v>0</v>
      </c>
      <c r="E47">
        <v>1</v>
      </c>
      <c r="F47">
        <v>6</v>
      </c>
      <c r="G47">
        <v>0</v>
      </c>
      <c r="H47">
        <v>3</v>
      </c>
      <c r="I47">
        <v>4</v>
      </c>
      <c r="J47">
        <f t="shared" si="4"/>
        <v>14</v>
      </c>
      <c r="K47" s="15">
        <v>0.92</v>
      </c>
      <c r="L47">
        <v>27</v>
      </c>
      <c r="M47" s="13">
        <f t="shared" si="7"/>
        <v>0.56000000000000005</v>
      </c>
      <c r="N47" s="18">
        <f t="shared" si="8"/>
        <v>1</v>
      </c>
    </row>
    <row r="48" spans="1:14" x14ac:dyDescent="0.25">
      <c r="C48" t="s">
        <v>89</v>
      </c>
      <c r="D48">
        <v>2</v>
      </c>
      <c r="E48">
        <v>2</v>
      </c>
      <c r="F48">
        <v>0</v>
      </c>
      <c r="G48">
        <v>3</v>
      </c>
      <c r="H48">
        <v>4</v>
      </c>
      <c r="I48">
        <v>3</v>
      </c>
      <c r="J48">
        <f t="shared" si="4"/>
        <v>14</v>
      </c>
      <c r="K48" s="15">
        <v>0.38055045871559628</v>
      </c>
      <c r="L48">
        <v>25</v>
      </c>
      <c r="M48" s="13">
        <f t="shared" si="7"/>
        <v>0.42143391097519534</v>
      </c>
      <c r="N48" s="18">
        <f t="shared" si="8"/>
        <v>0</v>
      </c>
    </row>
    <row r="49" spans="3:14" x14ac:dyDescent="0.25">
      <c r="C49" t="s">
        <v>91</v>
      </c>
      <c r="D49">
        <v>4</v>
      </c>
      <c r="E49">
        <v>2</v>
      </c>
      <c r="F49">
        <v>2</v>
      </c>
      <c r="G49">
        <v>3</v>
      </c>
      <c r="H49">
        <v>3</v>
      </c>
      <c r="I49">
        <v>4</v>
      </c>
      <c r="J49">
        <f t="shared" si="4"/>
        <v>18</v>
      </c>
      <c r="K49" s="15">
        <v>0.99697247706422021</v>
      </c>
      <c r="L49">
        <v>23</v>
      </c>
      <c r="M49" s="13">
        <f t="shared" si="7"/>
        <v>0.65183571185864764</v>
      </c>
      <c r="N49" s="18">
        <f t="shared" si="8"/>
        <v>2</v>
      </c>
    </row>
    <row r="50" spans="3:14" x14ac:dyDescent="0.25">
      <c r="C50" t="s">
        <v>93</v>
      </c>
      <c r="D50">
        <v>5</v>
      </c>
      <c r="E50">
        <v>3</v>
      </c>
      <c r="F50">
        <v>6</v>
      </c>
      <c r="G50">
        <v>5</v>
      </c>
      <c r="H50">
        <v>5</v>
      </c>
      <c r="I50">
        <v>5</v>
      </c>
      <c r="J50">
        <f t="shared" si="4"/>
        <v>29</v>
      </c>
      <c r="K50" s="15">
        <v>0.9338532110091744</v>
      </c>
      <c r="L50">
        <v>24</v>
      </c>
      <c r="M50" s="13">
        <f t="shared" si="7"/>
        <v>0.8579077471967379</v>
      </c>
      <c r="N50" s="18">
        <f t="shared" si="8"/>
        <v>4</v>
      </c>
    </row>
    <row r="51" spans="3:14" x14ac:dyDescent="0.25">
      <c r="C51" t="s">
        <v>95</v>
      </c>
      <c r="D51">
        <v>5</v>
      </c>
      <c r="E51">
        <v>3</v>
      </c>
      <c r="F51">
        <v>6</v>
      </c>
      <c r="G51">
        <v>2</v>
      </c>
      <c r="H51">
        <v>0</v>
      </c>
      <c r="I51">
        <v>6</v>
      </c>
      <c r="J51">
        <f t="shared" si="4"/>
        <v>22</v>
      </c>
      <c r="K51" s="15">
        <v>0.98972477064220177</v>
      </c>
      <c r="L51">
        <v>27</v>
      </c>
      <c r="M51" s="13">
        <f t="shared" si="7"/>
        <v>0.73743119266055046</v>
      </c>
      <c r="N51" s="18">
        <f t="shared" si="8"/>
        <v>3</v>
      </c>
    </row>
    <row r="52" spans="3:14" x14ac:dyDescent="0.25">
      <c r="C52" t="s">
        <v>97</v>
      </c>
      <c r="D52">
        <v>6</v>
      </c>
      <c r="E52">
        <v>5</v>
      </c>
      <c r="F52">
        <v>1</v>
      </c>
      <c r="G52">
        <v>1</v>
      </c>
      <c r="H52">
        <v>2</v>
      </c>
      <c r="I52">
        <v>5</v>
      </c>
      <c r="J52">
        <f t="shared" si="4"/>
        <v>20</v>
      </c>
      <c r="K52" s="15">
        <v>0.98431192660550459</v>
      </c>
      <c r="L52">
        <v>27</v>
      </c>
      <c r="M52" s="13">
        <f t="shared" si="7"/>
        <v>0.69607798165137613</v>
      </c>
      <c r="N52" s="18">
        <f t="shared" si="8"/>
        <v>3</v>
      </c>
    </row>
    <row r="53" spans="3:14" x14ac:dyDescent="0.25">
      <c r="C53" t="s">
        <v>99</v>
      </c>
      <c r="D53">
        <v>1</v>
      </c>
      <c r="E53">
        <v>4</v>
      </c>
      <c r="F53">
        <v>0</v>
      </c>
      <c r="G53">
        <v>0</v>
      </c>
      <c r="H53">
        <v>0</v>
      </c>
      <c r="I53">
        <v>3</v>
      </c>
      <c r="J53">
        <f t="shared" si="4"/>
        <v>8</v>
      </c>
      <c r="K53" s="15">
        <v>0.97256880733944961</v>
      </c>
      <c r="L53">
        <v>27</v>
      </c>
      <c r="M53" s="13">
        <f t="shared" si="7"/>
        <v>0.45314220183486237</v>
      </c>
      <c r="N53" s="18">
        <f t="shared" si="8"/>
        <v>0</v>
      </c>
    </row>
    <row r="54" spans="3:14" x14ac:dyDescent="0.25">
      <c r="C54" t="s">
        <v>101</v>
      </c>
      <c r="D54">
        <v>6</v>
      </c>
      <c r="E54">
        <v>3</v>
      </c>
      <c r="F54">
        <v>3</v>
      </c>
      <c r="G54">
        <v>3</v>
      </c>
      <c r="H54">
        <v>0</v>
      </c>
      <c r="I54">
        <v>2</v>
      </c>
      <c r="J54">
        <f t="shared" si="4"/>
        <v>17</v>
      </c>
      <c r="K54" s="15">
        <v>0.93669724770642193</v>
      </c>
      <c r="L54">
        <v>19</v>
      </c>
      <c r="M54" s="13">
        <f t="shared" si="7"/>
        <v>0.6093594971117906</v>
      </c>
      <c r="N54" s="18">
        <f t="shared" si="8"/>
        <v>2</v>
      </c>
    </row>
    <row r="55" spans="3:14" x14ac:dyDescent="0.25">
      <c r="C55" t="s">
        <v>103</v>
      </c>
      <c r="K55" s="14" t="s">
        <v>237</v>
      </c>
    </row>
    <row r="56" spans="3:14" x14ac:dyDescent="0.25">
      <c r="C56" t="s">
        <v>105</v>
      </c>
      <c r="D56">
        <v>5</v>
      </c>
      <c r="E56">
        <v>4</v>
      </c>
      <c r="F56">
        <v>2</v>
      </c>
      <c r="G56">
        <v>2</v>
      </c>
      <c r="H56">
        <v>4</v>
      </c>
      <c r="I56">
        <v>3</v>
      </c>
      <c r="J56">
        <f t="shared" si="4"/>
        <v>20</v>
      </c>
      <c r="K56" s="15">
        <v>0.97809999999999997</v>
      </c>
      <c r="L56">
        <v>27</v>
      </c>
      <c r="M56" s="13">
        <f>J56/J$121*0.7+K56*0.25+L56/27*0.05</f>
        <v>0.69452500000000006</v>
      </c>
      <c r="N56" s="18">
        <v>3</v>
      </c>
    </row>
    <row r="57" spans="3:14" x14ac:dyDescent="0.25">
      <c r="C57" t="s">
        <v>107</v>
      </c>
      <c r="K57" s="15">
        <v>0.51513761467889907</v>
      </c>
      <c r="L57">
        <v>8.5</v>
      </c>
    </row>
    <row r="58" spans="3:14" x14ac:dyDescent="0.25">
      <c r="C58" t="s">
        <v>109</v>
      </c>
      <c r="D58">
        <v>2</v>
      </c>
      <c r="E58">
        <v>3</v>
      </c>
      <c r="F58">
        <v>2</v>
      </c>
      <c r="G58">
        <v>4</v>
      </c>
      <c r="H58">
        <v>2</v>
      </c>
      <c r="I58">
        <v>3</v>
      </c>
      <c r="J58">
        <f t="shared" ref="J58:J67" si="9">SUM(D58:I58)</f>
        <v>16</v>
      </c>
      <c r="K58" s="15">
        <v>0.89559633027522945</v>
      </c>
      <c r="L58">
        <v>7</v>
      </c>
      <c r="M58" s="13">
        <f t="shared" ref="M58:M80" si="10">J58/J$121*0.7+K58*0.25+L58/27*0.05</f>
        <v>0.55686204553177021</v>
      </c>
      <c r="N58" s="18">
        <f>FLOOR((100*M58-P$4+0.5)*P$10+1,1)</f>
        <v>1</v>
      </c>
    </row>
    <row r="59" spans="3:14" x14ac:dyDescent="0.25">
      <c r="C59" t="s">
        <v>111</v>
      </c>
      <c r="D59">
        <v>6</v>
      </c>
      <c r="E59">
        <v>4</v>
      </c>
      <c r="F59">
        <v>3</v>
      </c>
      <c r="G59">
        <v>0</v>
      </c>
      <c r="H59">
        <v>4</v>
      </c>
      <c r="I59">
        <v>3</v>
      </c>
      <c r="J59">
        <f t="shared" si="9"/>
        <v>20</v>
      </c>
      <c r="K59" s="15">
        <v>0.99697247706422021</v>
      </c>
      <c r="L59">
        <v>27</v>
      </c>
      <c r="M59" s="13">
        <f t="shared" si="10"/>
        <v>0.69924311926605509</v>
      </c>
      <c r="N59" s="18">
        <f>FLOOR((100*M59-P$4+0.5)*P$10+1,1)</f>
        <v>3</v>
      </c>
    </row>
    <row r="60" spans="3:14" x14ac:dyDescent="0.25">
      <c r="C60" t="s">
        <v>113</v>
      </c>
      <c r="D60">
        <v>5</v>
      </c>
      <c r="E60">
        <v>4</v>
      </c>
      <c r="F60">
        <v>1</v>
      </c>
      <c r="G60">
        <v>3</v>
      </c>
      <c r="H60">
        <v>0</v>
      </c>
      <c r="I60">
        <v>1</v>
      </c>
      <c r="J60">
        <f t="shared" si="9"/>
        <v>14</v>
      </c>
      <c r="K60" s="15">
        <v>0.30651376146788989</v>
      </c>
      <c r="L60">
        <v>4.5</v>
      </c>
      <c r="M60" s="13">
        <f t="shared" si="10"/>
        <v>0.3649617737003058</v>
      </c>
      <c r="N60" s="18">
        <v>0</v>
      </c>
    </row>
    <row r="61" spans="3:14" x14ac:dyDescent="0.25">
      <c r="C61" t="s">
        <v>115</v>
      </c>
      <c r="D61">
        <v>1</v>
      </c>
      <c r="E61">
        <v>2</v>
      </c>
      <c r="F61">
        <v>0</v>
      </c>
      <c r="G61">
        <v>0</v>
      </c>
      <c r="H61">
        <v>0</v>
      </c>
      <c r="I61">
        <v>3</v>
      </c>
      <c r="J61">
        <f t="shared" si="9"/>
        <v>6</v>
      </c>
      <c r="K61" s="15">
        <v>0.98899082568807339</v>
      </c>
      <c r="L61">
        <v>21</v>
      </c>
      <c r="M61" s="13">
        <f t="shared" si="10"/>
        <v>0.40613659531090718</v>
      </c>
      <c r="N61" s="18">
        <f t="shared" ref="N61:N70" si="11">FLOOR((100*M61-P$4+0.5)*P$10+1,1)</f>
        <v>0</v>
      </c>
    </row>
    <row r="62" spans="3:14" x14ac:dyDescent="0.25">
      <c r="C62" t="s">
        <v>117</v>
      </c>
      <c r="D62">
        <v>1</v>
      </c>
      <c r="E62">
        <v>5</v>
      </c>
      <c r="F62">
        <v>6</v>
      </c>
      <c r="G62">
        <v>0</v>
      </c>
      <c r="H62">
        <v>5</v>
      </c>
      <c r="I62">
        <v>3</v>
      </c>
      <c r="J62">
        <f t="shared" si="9"/>
        <v>20</v>
      </c>
      <c r="K62" s="15">
        <v>0.98926605504587151</v>
      </c>
      <c r="L62">
        <v>27</v>
      </c>
      <c r="M62" s="13">
        <f t="shared" si="10"/>
        <v>0.69731651376146786</v>
      </c>
      <c r="N62" s="18">
        <f t="shared" si="11"/>
        <v>3</v>
      </c>
    </row>
    <row r="63" spans="3:14" x14ac:dyDescent="0.25">
      <c r="C63" t="s">
        <v>119</v>
      </c>
      <c r="D63">
        <v>6</v>
      </c>
      <c r="E63">
        <v>4</v>
      </c>
      <c r="F63">
        <v>4</v>
      </c>
      <c r="G63">
        <v>5</v>
      </c>
      <c r="H63">
        <v>3</v>
      </c>
      <c r="I63">
        <v>4</v>
      </c>
      <c r="J63">
        <f t="shared" si="9"/>
        <v>26</v>
      </c>
      <c r="K63" s="15">
        <v>0.99642201834862387</v>
      </c>
      <c r="L63">
        <v>27</v>
      </c>
      <c r="M63" s="13">
        <f t="shared" si="10"/>
        <v>0.81910550458715603</v>
      </c>
      <c r="N63" s="18">
        <f t="shared" si="11"/>
        <v>4</v>
      </c>
    </row>
    <row r="64" spans="3:14" x14ac:dyDescent="0.25">
      <c r="C64" t="s">
        <v>121</v>
      </c>
      <c r="D64">
        <v>2</v>
      </c>
      <c r="E64">
        <v>5</v>
      </c>
      <c r="F64">
        <v>2</v>
      </c>
      <c r="G64">
        <v>4</v>
      </c>
      <c r="H64">
        <v>5</v>
      </c>
      <c r="I64">
        <v>6</v>
      </c>
      <c r="J64">
        <f t="shared" si="9"/>
        <v>24</v>
      </c>
      <c r="K64" s="15">
        <v>0.96761467889908259</v>
      </c>
      <c r="L64">
        <v>27</v>
      </c>
      <c r="M64" s="13">
        <f t="shared" si="10"/>
        <v>0.77190366972477065</v>
      </c>
      <c r="N64" s="18">
        <f t="shared" si="11"/>
        <v>3</v>
      </c>
    </row>
    <row r="65" spans="3:14" x14ac:dyDescent="0.25">
      <c r="C65" t="s">
        <v>123</v>
      </c>
      <c r="D65">
        <v>4</v>
      </c>
      <c r="E65">
        <v>5</v>
      </c>
      <c r="F65">
        <v>6</v>
      </c>
      <c r="G65">
        <v>6</v>
      </c>
      <c r="H65">
        <v>5</v>
      </c>
      <c r="I65">
        <v>5</v>
      </c>
      <c r="J65">
        <f t="shared" si="9"/>
        <v>31</v>
      </c>
      <c r="K65" s="15">
        <v>0.96761467889908259</v>
      </c>
      <c r="L65">
        <v>25</v>
      </c>
      <c r="M65" s="13">
        <f t="shared" si="10"/>
        <v>0.90819996602106678</v>
      </c>
      <c r="N65" s="18">
        <f t="shared" si="11"/>
        <v>5</v>
      </c>
    </row>
    <row r="66" spans="3:14" x14ac:dyDescent="0.25">
      <c r="C66" t="s">
        <v>125</v>
      </c>
      <c r="D66">
        <v>6</v>
      </c>
      <c r="E66">
        <v>3</v>
      </c>
      <c r="F66">
        <v>2</v>
      </c>
      <c r="G66">
        <v>0</v>
      </c>
      <c r="H66">
        <v>0</v>
      </c>
      <c r="I66">
        <v>5</v>
      </c>
      <c r="J66">
        <f t="shared" si="9"/>
        <v>16</v>
      </c>
      <c r="K66" s="15">
        <v>0.82709999999999995</v>
      </c>
      <c r="L66">
        <v>25</v>
      </c>
      <c r="M66" s="13">
        <f t="shared" si="10"/>
        <v>0.57307129629629627</v>
      </c>
      <c r="N66" s="18">
        <f t="shared" si="11"/>
        <v>1</v>
      </c>
    </row>
    <row r="67" spans="3:14" x14ac:dyDescent="0.25">
      <c r="C67" t="s">
        <v>127</v>
      </c>
      <c r="D67">
        <v>6</v>
      </c>
      <c r="E67">
        <v>3</v>
      </c>
      <c r="F67">
        <v>4</v>
      </c>
      <c r="G67">
        <v>4</v>
      </c>
      <c r="H67">
        <v>6</v>
      </c>
      <c r="I67">
        <v>4</v>
      </c>
      <c r="J67">
        <f t="shared" si="9"/>
        <v>27</v>
      </c>
      <c r="K67" s="15">
        <v>0.99541284403669728</v>
      </c>
      <c r="L67">
        <v>27</v>
      </c>
      <c r="M67" s="13">
        <f t="shared" si="10"/>
        <v>0.83885321100917443</v>
      </c>
      <c r="N67" s="18">
        <f t="shared" si="11"/>
        <v>4</v>
      </c>
    </row>
    <row r="68" spans="3:14" x14ac:dyDescent="0.25">
      <c r="C68" t="s">
        <v>129</v>
      </c>
      <c r="K68" s="15">
        <v>0</v>
      </c>
      <c r="L68">
        <v>2</v>
      </c>
      <c r="M68" s="13">
        <f t="shared" si="10"/>
        <v>3.7037037037037038E-3</v>
      </c>
      <c r="N68" s="18" t="s">
        <v>237</v>
      </c>
    </row>
    <row r="69" spans="3:14" x14ac:dyDescent="0.25">
      <c r="C69" t="s">
        <v>131</v>
      </c>
      <c r="K69" s="15">
        <v>0.93834862385321105</v>
      </c>
      <c r="L69">
        <v>21</v>
      </c>
      <c r="M69" s="13">
        <f t="shared" si="10"/>
        <v>0.27347604485219168</v>
      </c>
      <c r="N69" s="18" t="s">
        <v>237</v>
      </c>
    </row>
    <row r="70" spans="3:14" x14ac:dyDescent="0.25">
      <c r="C70" t="s">
        <v>133</v>
      </c>
      <c r="D70">
        <v>2</v>
      </c>
      <c r="E70">
        <v>3</v>
      </c>
      <c r="F70">
        <v>1</v>
      </c>
      <c r="G70">
        <v>2</v>
      </c>
      <c r="H70">
        <v>2</v>
      </c>
      <c r="I70">
        <v>3</v>
      </c>
      <c r="J70">
        <f t="shared" ref="J70:J72" si="12">SUM(D70:I70)</f>
        <v>13</v>
      </c>
      <c r="K70" s="15">
        <v>0.96761467889908259</v>
      </c>
      <c r="L70">
        <v>26.5</v>
      </c>
      <c r="M70" s="13">
        <f t="shared" si="10"/>
        <v>0.55097774379884468</v>
      </c>
      <c r="N70" s="18">
        <f t="shared" si="11"/>
        <v>1</v>
      </c>
    </row>
    <row r="71" spans="3:14" x14ac:dyDescent="0.25">
      <c r="N71" s="18" t="s">
        <v>237</v>
      </c>
    </row>
    <row r="72" spans="3:14" x14ac:dyDescent="0.25">
      <c r="C72" t="s">
        <v>135</v>
      </c>
      <c r="D72">
        <v>6</v>
      </c>
      <c r="E72">
        <v>6</v>
      </c>
      <c r="F72">
        <v>6</v>
      </c>
      <c r="G72">
        <v>4</v>
      </c>
      <c r="H72">
        <v>6</v>
      </c>
      <c r="I72">
        <v>6</v>
      </c>
      <c r="J72">
        <f t="shared" si="12"/>
        <v>34</v>
      </c>
      <c r="K72" s="15">
        <v>0.99467889908256879</v>
      </c>
      <c r="L72">
        <v>27</v>
      </c>
      <c r="M72" s="13">
        <f t="shared" si="10"/>
        <v>0.97866972477064218</v>
      </c>
      <c r="N72" s="18">
        <f>FLOOR((100*M72-P$4+0.5)*P$10+1,1)</f>
        <v>5</v>
      </c>
    </row>
    <row r="73" spans="3:14" x14ac:dyDescent="0.25">
      <c r="C73" t="s">
        <v>137</v>
      </c>
      <c r="K73" s="15">
        <v>0.88532110091743121</v>
      </c>
      <c r="L73">
        <v>12</v>
      </c>
      <c r="M73" s="13">
        <f t="shared" si="10"/>
        <v>0.24355249745158003</v>
      </c>
      <c r="N73" s="18">
        <f>FLOOR((100*M73-P$4+0.5)*P$10+1,1)</f>
        <v>-2</v>
      </c>
    </row>
    <row r="74" spans="3:14" x14ac:dyDescent="0.25">
      <c r="C74" t="s">
        <v>139</v>
      </c>
      <c r="M74" s="13" t="s">
        <v>237</v>
      </c>
    </row>
    <row r="75" spans="3:14" x14ac:dyDescent="0.25">
      <c r="C75" t="s">
        <v>141</v>
      </c>
      <c r="D75">
        <v>6</v>
      </c>
      <c r="E75">
        <v>2</v>
      </c>
      <c r="F75">
        <v>2</v>
      </c>
      <c r="G75">
        <v>1</v>
      </c>
      <c r="H75">
        <v>3</v>
      </c>
      <c r="I75">
        <v>4</v>
      </c>
      <c r="J75">
        <f t="shared" ref="J75:J80" si="13">SUM(D75:I75)</f>
        <v>18</v>
      </c>
      <c r="K75" s="15">
        <v>0.99577981651376157</v>
      </c>
      <c r="L75">
        <v>27</v>
      </c>
      <c r="M75" s="13">
        <f t="shared" si="10"/>
        <v>0.65894495412844034</v>
      </c>
      <c r="N75" s="18">
        <f>FLOOR((100*M75-P$4+0.5)*P$10+1,1)</f>
        <v>2</v>
      </c>
    </row>
    <row r="76" spans="3:14" x14ac:dyDescent="0.25">
      <c r="C76" t="s">
        <v>143</v>
      </c>
      <c r="K76" s="15">
        <v>0.97770642201834856</v>
      </c>
      <c r="L76">
        <v>27</v>
      </c>
    </row>
    <row r="77" spans="3:14" x14ac:dyDescent="0.25">
      <c r="C77" t="s">
        <v>145</v>
      </c>
      <c r="D77">
        <v>6</v>
      </c>
      <c r="E77">
        <v>5</v>
      </c>
      <c r="F77">
        <v>5</v>
      </c>
      <c r="G77">
        <v>2</v>
      </c>
      <c r="H77">
        <v>0</v>
      </c>
      <c r="I77">
        <v>2</v>
      </c>
      <c r="J77">
        <f t="shared" si="13"/>
        <v>20</v>
      </c>
      <c r="K77" s="15">
        <v>0.99238532110091748</v>
      </c>
      <c r="L77">
        <v>27</v>
      </c>
      <c r="M77" s="13">
        <f t="shared" si="10"/>
        <v>0.69809633027522944</v>
      </c>
      <c r="N77" s="18">
        <f>FLOOR((100*M77-P$4+0.5)*P$10+1,1)</f>
        <v>3</v>
      </c>
    </row>
    <row r="78" spans="3:14" x14ac:dyDescent="0.25">
      <c r="C78" t="s">
        <v>147</v>
      </c>
    </row>
    <row r="79" spans="3:14" x14ac:dyDescent="0.25">
      <c r="C79" t="s">
        <v>149</v>
      </c>
      <c r="D79">
        <v>6</v>
      </c>
      <c r="E79">
        <v>6</v>
      </c>
      <c r="F79">
        <v>6</v>
      </c>
      <c r="G79">
        <v>4</v>
      </c>
      <c r="H79">
        <v>6</v>
      </c>
      <c r="I79">
        <v>5</v>
      </c>
      <c r="J79">
        <f t="shared" si="13"/>
        <v>33</v>
      </c>
      <c r="K79" s="15">
        <v>0.99256880733944952</v>
      </c>
      <c r="L79">
        <v>27</v>
      </c>
      <c r="M79" s="13">
        <f t="shared" si="10"/>
        <v>0.95814220183486232</v>
      </c>
      <c r="N79" s="18">
        <f>FLOOR((100*M79-P$4+0.5)*P$10+1,1)</f>
        <v>5</v>
      </c>
    </row>
    <row r="80" spans="3:14" x14ac:dyDescent="0.25">
      <c r="C80" t="s">
        <v>151</v>
      </c>
      <c r="D80">
        <v>2</v>
      </c>
      <c r="E80">
        <v>6</v>
      </c>
      <c r="F80">
        <v>0</v>
      </c>
      <c r="G80">
        <v>2</v>
      </c>
      <c r="H80">
        <v>2</v>
      </c>
      <c r="I80">
        <v>4</v>
      </c>
      <c r="J80">
        <f t="shared" si="13"/>
        <v>16</v>
      </c>
      <c r="K80" s="15">
        <v>0.58587155963302751</v>
      </c>
      <c r="L80">
        <v>10</v>
      </c>
      <c r="M80" s="13">
        <f t="shared" si="10"/>
        <v>0.48498640842677532</v>
      </c>
      <c r="N80" s="18">
        <f>FLOOR((100*M80-P$4+0.5)*P$10+1,1)</f>
        <v>0</v>
      </c>
    </row>
    <row r="81" spans="2:14" x14ac:dyDescent="0.25">
      <c r="C81" t="s">
        <v>152</v>
      </c>
    </row>
    <row r="82" spans="2:14" x14ac:dyDescent="0.25">
      <c r="C82" t="s">
        <v>154</v>
      </c>
      <c r="K82" s="15">
        <v>0.20642201834862386</v>
      </c>
    </row>
    <row r="83" spans="2:14" x14ac:dyDescent="0.25">
      <c r="C83" t="s">
        <v>156</v>
      </c>
      <c r="D83">
        <v>5</v>
      </c>
      <c r="E83">
        <v>4</v>
      </c>
      <c r="F83">
        <v>0</v>
      </c>
      <c r="G83">
        <v>0</v>
      </c>
      <c r="H83">
        <v>2</v>
      </c>
      <c r="I83">
        <v>3</v>
      </c>
      <c r="J83">
        <f t="shared" ref="J83:J95" si="14">SUM(D83:I83)</f>
        <v>14</v>
      </c>
      <c r="K83" s="15">
        <v>0.9438532110091743</v>
      </c>
      <c r="L83">
        <v>15</v>
      </c>
      <c r="M83" s="13">
        <f t="shared" ref="M83:M96" si="15">J83/J$121*0.7+K83*0.25+L83/27*0.05</f>
        <v>0.54374108053007131</v>
      </c>
      <c r="N83" s="18">
        <f t="shared" ref="N83:N90" si="16">FLOOR((100*M83-P$4+0.5)*P$10+1,1)</f>
        <v>1</v>
      </c>
    </row>
    <row r="84" spans="2:14" x14ac:dyDescent="0.25">
      <c r="C84" t="s">
        <v>157</v>
      </c>
      <c r="D84">
        <v>5</v>
      </c>
      <c r="E84">
        <v>2</v>
      </c>
      <c r="F84">
        <v>1</v>
      </c>
      <c r="G84">
        <v>5</v>
      </c>
      <c r="H84">
        <v>6</v>
      </c>
      <c r="I84">
        <v>4</v>
      </c>
      <c r="J84">
        <f t="shared" si="14"/>
        <v>23</v>
      </c>
      <c r="K84" s="15">
        <v>0.98504587155963308</v>
      </c>
      <c r="L84">
        <v>22</v>
      </c>
      <c r="M84" s="13">
        <f t="shared" si="15"/>
        <v>0.74700220863064892</v>
      </c>
      <c r="N84" s="18">
        <f t="shared" si="16"/>
        <v>3</v>
      </c>
    </row>
    <row r="85" spans="2:14" x14ac:dyDescent="0.25">
      <c r="C85" t="s">
        <v>159</v>
      </c>
      <c r="D85">
        <v>2</v>
      </c>
      <c r="E85">
        <v>3</v>
      </c>
      <c r="F85">
        <v>2</v>
      </c>
      <c r="G85">
        <v>0</v>
      </c>
      <c r="H85">
        <v>1</v>
      </c>
      <c r="I85">
        <v>1</v>
      </c>
      <c r="J85">
        <f t="shared" si="14"/>
        <v>9</v>
      </c>
      <c r="K85" s="15">
        <v>0.48477064220183491</v>
      </c>
      <c r="L85">
        <v>16</v>
      </c>
      <c r="M85" s="13">
        <f t="shared" si="15"/>
        <v>0.3308222901800883</v>
      </c>
      <c r="N85" s="18">
        <f t="shared" si="16"/>
        <v>-1</v>
      </c>
    </row>
    <row r="86" spans="2:14" x14ac:dyDescent="0.25">
      <c r="C86" t="s">
        <v>161</v>
      </c>
      <c r="D86">
        <v>6</v>
      </c>
      <c r="E86">
        <v>5</v>
      </c>
      <c r="F86">
        <v>6</v>
      </c>
      <c r="G86">
        <v>2</v>
      </c>
      <c r="H86">
        <v>5</v>
      </c>
      <c r="I86">
        <v>6</v>
      </c>
      <c r="J86">
        <f t="shared" si="14"/>
        <v>30</v>
      </c>
      <c r="K86" s="15">
        <v>0.96174311926605505</v>
      </c>
      <c r="L86">
        <v>27</v>
      </c>
      <c r="M86" s="13">
        <f t="shared" si="15"/>
        <v>0.89043577981651378</v>
      </c>
      <c r="N86" s="18">
        <f t="shared" si="16"/>
        <v>4</v>
      </c>
    </row>
    <row r="87" spans="2:14" x14ac:dyDescent="0.25">
      <c r="C87" t="s">
        <v>163</v>
      </c>
      <c r="N87" s="18">
        <f t="shared" si="16"/>
        <v>-4</v>
      </c>
    </row>
    <row r="88" spans="2:14" x14ac:dyDescent="0.25">
      <c r="C88" t="s">
        <v>165</v>
      </c>
      <c r="D88">
        <v>5</v>
      </c>
      <c r="E88">
        <v>5</v>
      </c>
      <c r="F88">
        <v>5</v>
      </c>
      <c r="G88">
        <v>2</v>
      </c>
      <c r="H88">
        <v>0</v>
      </c>
      <c r="I88">
        <v>3</v>
      </c>
      <c r="J88">
        <f t="shared" si="14"/>
        <v>20</v>
      </c>
      <c r="K88" s="15">
        <v>0.74697247706422021</v>
      </c>
      <c r="L88">
        <v>27</v>
      </c>
      <c r="M88" s="13">
        <f t="shared" si="15"/>
        <v>0.63674311926605509</v>
      </c>
      <c r="N88" s="18">
        <f t="shared" si="16"/>
        <v>2</v>
      </c>
    </row>
    <row r="89" spans="2:14" x14ac:dyDescent="0.25">
      <c r="C89" t="s">
        <v>166</v>
      </c>
      <c r="D89">
        <v>5</v>
      </c>
      <c r="E89">
        <v>6</v>
      </c>
      <c r="F89">
        <v>2</v>
      </c>
      <c r="G89">
        <v>3</v>
      </c>
      <c r="H89">
        <v>0</v>
      </c>
      <c r="I89">
        <v>4</v>
      </c>
      <c r="J89">
        <f t="shared" si="14"/>
        <v>20</v>
      </c>
      <c r="K89" s="15">
        <v>0.95990825688073389</v>
      </c>
      <c r="L89">
        <v>15</v>
      </c>
      <c r="M89" s="13">
        <f t="shared" si="15"/>
        <v>0.6677548419979612</v>
      </c>
      <c r="N89" s="18">
        <f t="shared" si="16"/>
        <v>2</v>
      </c>
    </row>
    <row r="90" spans="2:14" x14ac:dyDescent="0.25">
      <c r="C90" t="s">
        <v>168</v>
      </c>
      <c r="D90">
        <v>5</v>
      </c>
      <c r="E90">
        <v>3</v>
      </c>
      <c r="F90">
        <v>2</v>
      </c>
      <c r="G90">
        <v>1</v>
      </c>
      <c r="H90">
        <v>6</v>
      </c>
      <c r="I90">
        <v>5</v>
      </c>
      <c r="J90">
        <f t="shared" si="14"/>
        <v>22</v>
      </c>
      <c r="K90" s="15">
        <v>0.97449541284403673</v>
      </c>
      <c r="L90">
        <v>27</v>
      </c>
      <c r="M90" s="13">
        <f t="shared" si="15"/>
        <v>0.7336238532110092</v>
      </c>
      <c r="N90" s="18">
        <f t="shared" si="16"/>
        <v>3</v>
      </c>
    </row>
    <row r="91" spans="2:14" x14ac:dyDescent="0.25">
      <c r="C91" t="s">
        <v>170</v>
      </c>
      <c r="K91" s="15">
        <v>0</v>
      </c>
      <c r="N91" s="18" t="s">
        <v>237</v>
      </c>
    </row>
    <row r="92" spans="2:14" x14ac:dyDescent="0.25">
      <c r="C92" t="s">
        <v>172</v>
      </c>
      <c r="D92">
        <v>2</v>
      </c>
      <c r="E92">
        <v>4</v>
      </c>
      <c r="F92">
        <v>2</v>
      </c>
      <c r="G92">
        <v>2</v>
      </c>
      <c r="H92">
        <v>2</v>
      </c>
      <c r="I92">
        <v>3</v>
      </c>
      <c r="J92">
        <f t="shared" si="14"/>
        <v>15</v>
      </c>
      <c r="K92" s="15">
        <v>0.88128440366972483</v>
      </c>
      <c r="L92">
        <v>27</v>
      </c>
      <c r="M92" s="13">
        <f t="shared" si="15"/>
        <v>0.57032110091743127</v>
      </c>
      <c r="N92" s="18">
        <f>FLOOR((100*M92-P$4+0.5)*P$10+1,1)</f>
        <v>1</v>
      </c>
    </row>
    <row r="93" spans="2:14" x14ac:dyDescent="0.25">
      <c r="C93" t="s">
        <v>174</v>
      </c>
      <c r="D93">
        <v>6</v>
      </c>
      <c r="E93">
        <v>6</v>
      </c>
      <c r="F93">
        <v>2</v>
      </c>
      <c r="G93">
        <v>1</v>
      </c>
      <c r="H93">
        <v>0</v>
      </c>
      <c r="I93">
        <v>5</v>
      </c>
      <c r="J93">
        <f t="shared" si="14"/>
        <v>20</v>
      </c>
      <c r="K93" s="15">
        <v>0.68541284403669722</v>
      </c>
      <c r="L93">
        <v>21</v>
      </c>
      <c r="M93" s="13">
        <f t="shared" si="15"/>
        <v>0.61024209989806311</v>
      </c>
      <c r="N93" s="18">
        <f>FLOOR((100*M93-P$4+0.5)*P$10+1,1)</f>
        <v>2</v>
      </c>
    </row>
    <row r="94" spans="2:14" x14ac:dyDescent="0.25">
      <c r="C94" t="s">
        <v>176</v>
      </c>
      <c r="D94">
        <v>5</v>
      </c>
      <c r="E94">
        <v>4</v>
      </c>
      <c r="F94">
        <v>3</v>
      </c>
      <c r="G94">
        <v>3</v>
      </c>
      <c r="H94">
        <v>0</v>
      </c>
      <c r="I94">
        <v>6</v>
      </c>
      <c r="J94">
        <f t="shared" si="14"/>
        <v>21</v>
      </c>
      <c r="K94" s="15">
        <v>0.94</v>
      </c>
      <c r="L94">
        <v>27</v>
      </c>
      <c r="M94" s="13">
        <f t="shared" si="15"/>
        <v>0.70500000000000007</v>
      </c>
      <c r="N94" s="18">
        <f>FLOOR((100*M94-P$4+0.5)*P$10+1,1)</f>
        <v>3</v>
      </c>
    </row>
    <row r="95" spans="2:14" x14ac:dyDescent="0.25">
      <c r="B95" s="16"/>
      <c r="C95" t="s">
        <v>177</v>
      </c>
      <c r="D95">
        <v>6</v>
      </c>
      <c r="E95">
        <v>2</v>
      </c>
      <c r="F95">
        <v>5</v>
      </c>
      <c r="G95">
        <v>1</v>
      </c>
      <c r="H95">
        <v>5</v>
      </c>
      <c r="I95">
        <v>3</v>
      </c>
      <c r="J95">
        <f t="shared" si="14"/>
        <v>22</v>
      </c>
      <c r="K95" s="15">
        <v>0.97798165137614679</v>
      </c>
      <c r="L95">
        <v>25</v>
      </c>
      <c r="M95" s="13">
        <f t="shared" si="15"/>
        <v>0.73079170914033287</v>
      </c>
      <c r="N95" s="18">
        <f>FLOOR((100*M95-P$4+0.5)*P$10+1,1)</f>
        <v>3</v>
      </c>
    </row>
    <row r="96" spans="2:14" x14ac:dyDescent="0.25">
      <c r="C96" t="s">
        <v>179</v>
      </c>
      <c r="K96" s="15">
        <v>6.8256880733944952E-2</v>
      </c>
      <c r="M96" s="13">
        <f t="shared" si="15"/>
        <v>1.7064220183486238E-2</v>
      </c>
    </row>
    <row r="97" spans="3:14" x14ac:dyDescent="0.25">
      <c r="C97" t="s">
        <v>181</v>
      </c>
    </row>
    <row r="98" spans="3:14" x14ac:dyDescent="0.25">
      <c r="C98" t="s">
        <v>183</v>
      </c>
      <c r="D98">
        <v>0</v>
      </c>
      <c r="E98">
        <v>0</v>
      </c>
      <c r="F98">
        <v>0</v>
      </c>
      <c r="G98">
        <v>5</v>
      </c>
      <c r="H98">
        <v>2</v>
      </c>
      <c r="I98">
        <v>5</v>
      </c>
      <c r="J98">
        <f t="shared" ref="J98:J109" si="17">SUM(D98:I98)</f>
        <v>12</v>
      </c>
      <c r="K98" s="15">
        <v>0.69844036697247702</v>
      </c>
      <c r="L98">
        <v>7</v>
      </c>
      <c r="M98" s="13">
        <f t="shared" ref="M98:M118" si="18">J98/J$121*0.7+K98*0.25+L98/27*0.05</f>
        <v>0.4275730547060822</v>
      </c>
      <c r="N98" s="18">
        <f t="shared" ref="N98:N109" si="19">FLOOR((100*M98-P$4+0.5)*P$10+1,1)</f>
        <v>0</v>
      </c>
    </row>
    <row r="99" spans="3:14" x14ac:dyDescent="0.25">
      <c r="C99" t="s">
        <v>185</v>
      </c>
      <c r="D99">
        <v>3</v>
      </c>
      <c r="E99">
        <v>4</v>
      </c>
      <c r="F99">
        <v>2</v>
      </c>
      <c r="G99">
        <v>1</v>
      </c>
      <c r="H99">
        <v>1</v>
      </c>
      <c r="I99">
        <v>2</v>
      </c>
      <c r="J99">
        <f t="shared" si="17"/>
        <v>13</v>
      </c>
      <c r="K99" s="15">
        <v>0.98155963302752292</v>
      </c>
      <c r="L99">
        <v>17</v>
      </c>
      <c r="M99" s="13">
        <f t="shared" si="18"/>
        <v>0.53687138973836213</v>
      </c>
      <c r="N99" s="18">
        <f t="shared" si="19"/>
        <v>1</v>
      </c>
    </row>
    <row r="100" spans="3:14" x14ac:dyDescent="0.25">
      <c r="C100" t="s">
        <v>187</v>
      </c>
      <c r="D100">
        <v>6</v>
      </c>
      <c r="E100">
        <v>3</v>
      </c>
      <c r="F100">
        <v>4</v>
      </c>
      <c r="G100">
        <v>0</v>
      </c>
      <c r="H100">
        <v>2</v>
      </c>
      <c r="I100">
        <v>4</v>
      </c>
      <c r="J100">
        <f t="shared" si="17"/>
        <v>19</v>
      </c>
      <c r="K100" s="15">
        <v>0.74174311926605496</v>
      </c>
      <c r="L100">
        <v>27</v>
      </c>
      <c r="M100" s="13">
        <f t="shared" si="18"/>
        <v>0.61543577981651376</v>
      </c>
      <c r="N100" s="18">
        <f t="shared" si="19"/>
        <v>2</v>
      </c>
    </row>
    <row r="101" spans="3:14" x14ac:dyDescent="0.25">
      <c r="C101" t="s">
        <v>189</v>
      </c>
      <c r="D101">
        <v>6</v>
      </c>
      <c r="E101">
        <v>6</v>
      </c>
      <c r="F101">
        <v>1</v>
      </c>
      <c r="G101">
        <v>6</v>
      </c>
      <c r="H101">
        <v>6</v>
      </c>
      <c r="I101">
        <v>6</v>
      </c>
      <c r="J101">
        <f t="shared" si="17"/>
        <v>31</v>
      </c>
      <c r="K101" s="15">
        <v>0.96678899082568803</v>
      </c>
      <c r="L101">
        <v>17</v>
      </c>
      <c r="M101" s="13">
        <f t="shared" si="18"/>
        <v>0.89317872918790331</v>
      </c>
      <c r="N101" s="18">
        <f t="shared" si="19"/>
        <v>4</v>
      </c>
    </row>
    <row r="102" spans="3:14" x14ac:dyDescent="0.25">
      <c r="C102" t="s">
        <v>190</v>
      </c>
      <c r="D102">
        <v>1</v>
      </c>
      <c r="E102">
        <v>3</v>
      </c>
      <c r="F102">
        <v>2</v>
      </c>
      <c r="G102">
        <v>3</v>
      </c>
      <c r="H102">
        <v>3</v>
      </c>
      <c r="I102">
        <v>4</v>
      </c>
      <c r="J102">
        <f t="shared" si="17"/>
        <v>16</v>
      </c>
      <c r="K102" s="15">
        <v>0.97889908256880731</v>
      </c>
      <c r="L102">
        <v>27</v>
      </c>
      <c r="M102" s="13">
        <f t="shared" si="18"/>
        <v>0.61472477064220188</v>
      </c>
      <c r="N102" s="18">
        <f t="shared" si="19"/>
        <v>2</v>
      </c>
    </row>
    <row r="103" spans="3:14" x14ac:dyDescent="0.25">
      <c r="C103" t="s">
        <v>192</v>
      </c>
      <c r="D103">
        <v>6</v>
      </c>
      <c r="E103">
        <v>3</v>
      </c>
      <c r="F103">
        <v>2</v>
      </c>
      <c r="G103">
        <v>0</v>
      </c>
      <c r="H103">
        <v>0</v>
      </c>
      <c r="I103">
        <v>0</v>
      </c>
      <c r="J103">
        <f t="shared" si="17"/>
        <v>11</v>
      </c>
      <c r="K103" s="15">
        <v>0.91247706422018338</v>
      </c>
      <c r="L103">
        <v>26.5</v>
      </c>
      <c r="M103" s="13">
        <f t="shared" si="18"/>
        <v>0.49719334012911987</v>
      </c>
      <c r="N103" s="18">
        <f t="shared" si="19"/>
        <v>1</v>
      </c>
    </row>
    <row r="104" spans="3:14" x14ac:dyDescent="0.25">
      <c r="C104" t="s">
        <v>194</v>
      </c>
      <c r="D104">
        <v>4</v>
      </c>
      <c r="E104">
        <v>5</v>
      </c>
      <c r="F104">
        <v>6</v>
      </c>
      <c r="G104">
        <v>3</v>
      </c>
      <c r="H104">
        <v>4</v>
      </c>
      <c r="I104">
        <v>5</v>
      </c>
      <c r="J104">
        <f t="shared" si="17"/>
        <v>27</v>
      </c>
      <c r="K104" s="15">
        <v>0.99385321100917434</v>
      </c>
      <c r="L104">
        <v>27</v>
      </c>
      <c r="M104" s="13">
        <f t="shared" si="18"/>
        <v>0.83846330275229364</v>
      </c>
      <c r="N104" s="18">
        <f t="shared" si="19"/>
        <v>4</v>
      </c>
    </row>
    <row r="105" spans="3:14" x14ac:dyDescent="0.25">
      <c r="C105" t="s">
        <v>196</v>
      </c>
      <c r="D105">
        <v>6</v>
      </c>
      <c r="E105">
        <v>2</v>
      </c>
      <c r="F105">
        <v>2</v>
      </c>
      <c r="G105">
        <v>3</v>
      </c>
      <c r="H105">
        <v>3</v>
      </c>
      <c r="I105">
        <v>4</v>
      </c>
      <c r="J105">
        <f t="shared" si="17"/>
        <v>20</v>
      </c>
      <c r="K105" s="15">
        <v>0.98981651376146784</v>
      </c>
      <c r="L105">
        <v>21</v>
      </c>
      <c r="M105" s="13">
        <f t="shared" si="18"/>
        <v>0.68634301732925584</v>
      </c>
      <c r="N105" s="18">
        <f t="shared" si="19"/>
        <v>2</v>
      </c>
    </row>
    <row r="106" spans="3:14" x14ac:dyDescent="0.25">
      <c r="C106" t="s">
        <v>198</v>
      </c>
      <c r="D106">
        <v>6</v>
      </c>
      <c r="E106">
        <v>4</v>
      </c>
      <c r="F106">
        <v>1</v>
      </c>
      <c r="G106">
        <v>2</v>
      </c>
      <c r="H106">
        <v>0</v>
      </c>
      <c r="I106">
        <v>6</v>
      </c>
      <c r="J106">
        <f t="shared" si="17"/>
        <v>19</v>
      </c>
      <c r="K106" s="15">
        <v>0.93504587155963304</v>
      </c>
      <c r="L106">
        <v>27</v>
      </c>
      <c r="M106" s="13">
        <f t="shared" si="18"/>
        <v>0.6637614678899082</v>
      </c>
      <c r="N106" s="18">
        <f t="shared" si="19"/>
        <v>2</v>
      </c>
    </row>
    <row r="107" spans="3:14" x14ac:dyDescent="0.25">
      <c r="C107" t="s">
        <v>200</v>
      </c>
      <c r="K107" s="15">
        <v>0.99311926605504586</v>
      </c>
      <c r="N107" s="18">
        <f t="shared" si="19"/>
        <v>-4</v>
      </c>
    </row>
    <row r="108" spans="3:14" x14ac:dyDescent="0.25">
      <c r="C108" t="s">
        <v>202</v>
      </c>
      <c r="D108">
        <v>1</v>
      </c>
      <c r="E108">
        <v>4</v>
      </c>
      <c r="F108">
        <v>2</v>
      </c>
      <c r="G108">
        <v>1</v>
      </c>
      <c r="H108">
        <v>0</v>
      </c>
      <c r="I108">
        <v>0</v>
      </c>
      <c r="J108">
        <f t="shared" si="17"/>
        <v>8</v>
      </c>
      <c r="K108" s="15">
        <v>0.37770642201834864</v>
      </c>
      <c r="L108">
        <v>9</v>
      </c>
      <c r="M108" s="13">
        <f t="shared" si="18"/>
        <v>0.27109327217125379</v>
      </c>
      <c r="N108" s="18">
        <f t="shared" si="19"/>
        <v>-2</v>
      </c>
    </row>
    <row r="109" spans="3:14" x14ac:dyDescent="0.25">
      <c r="C109" t="s">
        <v>204</v>
      </c>
      <c r="D109">
        <v>1</v>
      </c>
      <c r="E109">
        <v>6</v>
      </c>
      <c r="F109">
        <v>4</v>
      </c>
      <c r="G109">
        <v>2</v>
      </c>
      <c r="H109">
        <v>0</v>
      </c>
      <c r="I109">
        <v>2</v>
      </c>
      <c r="J109">
        <f t="shared" si="17"/>
        <v>15</v>
      </c>
      <c r="K109" s="15">
        <v>0.8024770642201835</v>
      </c>
      <c r="L109">
        <v>22</v>
      </c>
      <c r="M109" s="13">
        <f t="shared" si="18"/>
        <v>0.54136000679578666</v>
      </c>
      <c r="N109" s="18">
        <f t="shared" si="19"/>
        <v>1</v>
      </c>
    </row>
    <row r="110" spans="3:14" x14ac:dyDescent="0.25">
      <c r="C110" t="s">
        <v>206</v>
      </c>
      <c r="K110" s="15">
        <v>0</v>
      </c>
      <c r="M110" s="13" t="s">
        <v>237</v>
      </c>
    </row>
    <row r="111" spans="3:14" x14ac:dyDescent="0.25">
      <c r="C111" t="s">
        <v>208</v>
      </c>
      <c r="K111" s="17">
        <v>0</v>
      </c>
      <c r="M111" s="13">
        <f t="shared" si="18"/>
        <v>0</v>
      </c>
      <c r="N111" s="18" t="s">
        <v>237</v>
      </c>
    </row>
    <row r="112" spans="3:14" x14ac:dyDescent="0.25">
      <c r="C112" t="s">
        <v>210</v>
      </c>
      <c r="D112">
        <v>2</v>
      </c>
      <c r="E112">
        <v>4</v>
      </c>
      <c r="F112">
        <v>2</v>
      </c>
      <c r="G112">
        <v>6</v>
      </c>
      <c r="H112">
        <v>2</v>
      </c>
      <c r="I112">
        <v>4</v>
      </c>
      <c r="J112">
        <f t="shared" ref="J112:J118" si="20">SUM(D112:I112)</f>
        <v>20</v>
      </c>
      <c r="K112" s="15">
        <v>0.97220183486238532</v>
      </c>
      <c r="L112">
        <v>22</v>
      </c>
      <c r="M112" s="13">
        <f t="shared" si="18"/>
        <v>0.68379119945633704</v>
      </c>
      <c r="N112" s="18">
        <f t="shared" ref="N112:N118" si="21">FLOOR((100*M112-P$4+0.5)*P$10+1,1)</f>
        <v>2</v>
      </c>
    </row>
    <row r="113" spans="3:14" x14ac:dyDescent="0.25">
      <c r="C113" t="s">
        <v>211</v>
      </c>
      <c r="D113">
        <v>5</v>
      </c>
      <c r="E113">
        <v>4</v>
      </c>
      <c r="F113">
        <v>3</v>
      </c>
      <c r="G113">
        <v>1</v>
      </c>
      <c r="H113">
        <v>5</v>
      </c>
      <c r="I113">
        <v>4</v>
      </c>
      <c r="J113">
        <f t="shared" si="20"/>
        <v>22</v>
      </c>
      <c r="K113" s="15">
        <v>0.95119266055045881</v>
      </c>
      <c r="L113">
        <v>27</v>
      </c>
      <c r="M113" s="13">
        <f t="shared" si="18"/>
        <v>0.72779816513761464</v>
      </c>
      <c r="N113" s="18">
        <f t="shared" si="21"/>
        <v>3</v>
      </c>
    </row>
    <row r="114" spans="3:14" x14ac:dyDescent="0.25">
      <c r="C114" t="s">
        <v>213</v>
      </c>
      <c r="D114">
        <v>6</v>
      </c>
      <c r="E114">
        <v>3</v>
      </c>
      <c r="F114">
        <v>6</v>
      </c>
      <c r="G114">
        <v>3</v>
      </c>
      <c r="H114">
        <v>4</v>
      </c>
      <c r="I114">
        <v>5</v>
      </c>
      <c r="J114">
        <f t="shared" si="20"/>
        <v>27</v>
      </c>
      <c r="K114" s="15">
        <v>0.99238532110091748</v>
      </c>
      <c r="L114">
        <v>27</v>
      </c>
      <c r="M114" s="13">
        <f t="shared" si="18"/>
        <v>0.83809633027522945</v>
      </c>
      <c r="N114" s="18">
        <f t="shared" si="21"/>
        <v>4</v>
      </c>
    </row>
    <row r="115" spans="3:14" x14ac:dyDescent="0.25">
      <c r="C115" t="s">
        <v>215</v>
      </c>
      <c r="D115">
        <v>6</v>
      </c>
      <c r="E115">
        <v>0</v>
      </c>
      <c r="F115">
        <v>1</v>
      </c>
      <c r="G115">
        <v>2</v>
      </c>
      <c r="H115">
        <v>5</v>
      </c>
      <c r="I115">
        <v>3</v>
      </c>
      <c r="J115">
        <f t="shared" si="20"/>
        <v>17</v>
      </c>
      <c r="K115" s="15">
        <v>0.9177981651376147</v>
      </c>
      <c r="L115">
        <v>27</v>
      </c>
      <c r="M115" s="13">
        <f t="shared" si="18"/>
        <v>0.61944954128440366</v>
      </c>
      <c r="N115" s="18">
        <f t="shared" si="21"/>
        <v>2</v>
      </c>
    </row>
    <row r="116" spans="3:14" x14ac:dyDescent="0.25">
      <c r="C116" t="s">
        <v>217</v>
      </c>
      <c r="D116">
        <v>2</v>
      </c>
      <c r="E116">
        <v>5</v>
      </c>
      <c r="F116">
        <v>1</v>
      </c>
      <c r="G116">
        <v>3</v>
      </c>
      <c r="H116">
        <v>3</v>
      </c>
      <c r="I116">
        <v>3</v>
      </c>
      <c r="J116">
        <f t="shared" si="20"/>
        <v>17</v>
      </c>
      <c r="K116" s="15">
        <v>0.97183486238532113</v>
      </c>
      <c r="L116">
        <v>27</v>
      </c>
      <c r="M116" s="13">
        <f t="shared" si="18"/>
        <v>0.63295871559633032</v>
      </c>
      <c r="N116" s="18">
        <f t="shared" si="21"/>
        <v>2</v>
      </c>
    </row>
    <row r="117" spans="3:14" x14ac:dyDescent="0.25">
      <c r="C117" t="s">
        <v>218</v>
      </c>
      <c r="D117">
        <v>6</v>
      </c>
      <c r="E117">
        <v>6</v>
      </c>
      <c r="F117">
        <v>6</v>
      </c>
      <c r="G117">
        <v>1</v>
      </c>
      <c r="H117">
        <v>4</v>
      </c>
      <c r="I117">
        <v>4</v>
      </c>
      <c r="J117">
        <f t="shared" si="20"/>
        <v>27</v>
      </c>
      <c r="K117" s="15">
        <v>0.72366972477064218</v>
      </c>
      <c r="L117">
        <v>27</v>
      </c>
      <c r="M117" s="13">
        <f t="shared" si="18"/>
        <v>0.77091743119266065</v>
      </c>
      <c r="N117" s="18">
        <f t="shared" si="21"/>
        <v>3</v>
      </c>
    </row>
    <row r="118" spans="3:14" x14ac:dyDescent="0.25">
      <c r="C118" t="s">
        <v>219</v>
      </c>
      <c r="D118">
        <v>2</v>
      </c>
      <c r="E118">
        <v>4</v>
      </c>
      <c r="F118">
        <v>5</v>
      </c>
      <c r="G118">
        <v>3</v>
      </c>
      <c r="H118">
        <v>2</v>
      </c>
      <c r="I118">
        <v>2</v>
      </c>
      <c r="J118">
        <f t="shared" si="20"/>
        <v>18</v>
      </c>
      <c r="K118" s="15">
        <v>0.97577981651376144</v>
      </c>
      <c r="L118">
        <v>27</v>
      </c>
      <c r="M118" s="13">
        <f t="shared" si="18"/>
        <v>0.65394495412844034</v>
      </c>
      <c r="N118" s="18">
        <f t="shared" si="21"/>
        <v>2</v>
      </c>
    </row>
    <row r="119" spans="3:14" x14ac:dyDescent="0.25">
      <c r="C119" t="s">
        <v>221</v>
      </c>
    </row>
    <row r="121" spans="3:14" x14ac:dyDescent="0.25">
      <c r="C121" t="s">
        <v>299</v>
      </c>
      <c r="J121">
        <v>35</v>
      </c>
      <c r="K121" s="15">
        <v>1</v>
      </c>
      <c r="L121">
        <v>27</v>
      </c>
    </row>
    <row r="122" spans="3:14" x14ac:dyDescent="0.25">
      <c r="C122" t="s">
        <v>300</v>
      </c>
      <c r="J122" s="20">
        <v>0.7</v>
      </c>
      <c r="K122" s="21">
        <v>0.25</v>
      </c>
      <c r="L122" s="20">
        <v>0.05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673C2-072F-45FB-81B5-6043AA593C6B}">
  <dimension ref="A1:Q124"/>
  <sheetViews>
    <sheetView tabSelected="1" zoomScale="70" zoomScaleNormal="70" workbookViewId="0">
      <selection activeCell="O29" sqref="O29"/>
    </sheetView>
  </sheetViews>
  <sheetFormatPr defaultRowHeight="15.75" x14ac:dyDescent="0.25"/>
  <cols>
    <col min="2" max="2" width="9" style="29"/>
  </cols>
  <sheetData>
    <row r="1" spans="1:17" x14ac:dyDescent="0.25">
      <c r="A1" s="3"/>
      <c r="B1" s="27"/>
      <c r="C1" s="3"/>
      <c r="D1" s="1" t="s">
        <v>276</v>
      </c>
      <c r="E1" s="3" t="s">
        <v>301</v>
      </c>
      <c r="F1" s="3"/>
      <c r="G1" s="3"/>
      <c r="H1" s="3"/>
      <c r="I1" s="3"/>
      <c r="J1" s="3"/>
      <c r="K1" s="22" t="s">
        <v>278</v>
      </c>
      <c r="L1" s="3" t="s">
        <v>302</v>
      </c>
      <c r="M1" s="23"/>
      <c r="N1" s="18"/>
      <c r="O1" s="3"/>
      <c r="P1" s="3"/>
      <c r="Q1" s="3"/>
    </row>
    <row r="2" spans="1:17" x14ac:dyDescent="0.25">
      <c r="A2" s="3"/>
      <c r="B2" s="27"/>
      <c r="C2" s="1" t="s">
        <v>275</v>
      </c>
      <c r="D2" s="1">
        <v>1</v>
      </c>
      <c r="E2" s="1">
        <v>2</v>
      </c>
      <c r="F2" s="3">
        <v>3</v>
      </c>
      <c r="G2" s="3">
        <v>4</v>
      </c>
      <c r="H2" s="3">
        <v>5</v>
      </c>
      <c r="I2" s="3">
        <v>6</v>
      </c>
      <c r="J2" s="1" t="s">
        <v>277</v>
      </c>
      <c r="K2" s="22" t="s">
        <v>277</v>
      </c>
      <c r="L2" s="3" t="s">
        <v>277</v>
      </c>
      <c r="M2" s="23" t="s">
        <v>237</v>
      </c>
      <c r="N2" s="18"/>
      <c r="O2" s="3"/>
      <c r="P2" s="3"/>
      <c r="Q2" s="3" t="s">
        <v>290</v>
      </c>
    </row>
    <row r="3" spans="1:17" x14ac:dyDescent="0.25">
      <c r="A3" s="3"/>
      <c r="B3" s="27"/>
      <c r="C3" s="3" t="s">
        <v>2</v>
      </c>
      <c r="D3" s="3">
        <v>6</v>
      </c>
      <c r="E3" s="3">
        <v>4</v>
      </c>
      <c r="F3" s="3">
        <v>3</v>
      </c>
      <c r="G3" s="3">
        <v>1</v>
      </c>
      <c r="H3" s="3">
        <v>4</v>
      </c>
      <c r="I3" s="3">
        <v>1</v>
      </c>
      <c r="J3" s="3">
        <f>SUM(D3:I3)</f>
        <v>19</v>
      </c>
      <c r="K3" s="4">
        <v>0.96981651376146782</v>
      </c>
      <c r="L3" s="3">
        <v>27</v>
      </c>
      <c r="M3" s="23">
        <f>J3/J$123*0.7+K3*0.25+L3/27*0.05</f>
        <v>0.66189857288481146</v>
      </c>
      <c r="N3" s="18">
        <f>FLOOR((100*M3-Q$4+0.501)*Q$10+1,1)</f>
        <v>2</v>
      </c>
      <c r="O3" s="3"/>
      <c r="P3" s="3"/>
      <c r="Q3" s="3"/>
    </row>
    <row r="4" spans="1:17" x14ac:dyDescent="0.25">
      <c r="A4" s="3"/>
      <c r="B4" s="27"/>
      <c r="C4" s="3" t="s">
        <v>4</v>
      </c>
      <c r="D4" s="3"/>
      <c r="E4" s="3"/>
      <c r="F4" s="3"/>
      <c r="G4" s="3"/>
      <c r="H4" s="3"/>
      <c r="I4" s="3"/>
      <c r="J4" s="3">
        <f>SUM(D4:I4)</f>
        <v>0</v>
      </c>
      <c r="K4" s="4">
        <v>0.9699082568807339</v>
      </c>
      <c r="L4" s="3">
        <v>27</v>
      </c>
      <c r="M4" s="23">
        <f>J4/J$123*0.7+K4*0.25+L4/27*0.05</f>
        <v>0.29247706422018349</v>
      </c>
      <c r="N4" s="18">
        <f t="shared" ref="N4:N68" si="0">FLOOR((100*M4-Q$4+0.501)*Q$10+1,1)</f>
        <v>-2</v>
      </c>
      <c r="O4" s="3"/>
      <c r="P4" s="10">
        <v>1</v>
      </c>
      <c r="Q4" s="11">
        <v>50</v>
      </c>
    </row>
    <row r="5" spans="1:17" x14ac:dyDescent="0.25">
      <c r="A5" s="3"/>
      <c r="B5" s="27"/>
      <c r="C5" s="3" t="s">
        <v>6</v>
      </c>
      <c r="D5" s="3"/>
      <c r="E5" s="3"/>
      <c r="F5" s="3"/>
      <c r="G5" s="3"/>
      <c r="H5" s="3"/>
      <c r="I5" s="3"/>
      <c r="J5" s="3">
        <f>SUM(D5:I5)</f>
        <v>0</v>
      </c>
      <c r="K5" s="4">
        <v>0.96027522935779819</v>
      </c>
      <c r="L5" s="3">
        <v>25</v>
      </c>
      <c r="M5" s="23">
        <f>J5/J$123*0.7+K5*0.25+L5/27*0.05</f>
        <v>0.28636510363574585</v>
      </c>
      <c r="N5" s="18">
        <f t="shared" si="0"/>
        <v>-2</v>
      </c>
      <c r="O5" s="3"/>
      <c r="P5" s="10">
        <v>2</v>
      </c>
      <c r="Q5" s="10">
        <f>Q4+Q$11</f>
        <v>60</v>
      </c>
    </row>
    <row r="6" spans="1:17" x14ac:dyDescent="0.25">
      <c r="A6" s="3"/>
      <c r="B6" s="27"/>
      <c r="C6" s="3" t="s">
        <v>8</v>
      </c>
      <c r="D6" s="3">
        <v>4</v>
      </c>
      <c r="E6" s="3">
        <v>1</v>
      </c>
      <c r="F6" s="3">
        <v>3</v>
      </c>
      <c r="G6" s="3">
        <v>0</v>
      </c>
      <c r="H6" s="3">
        <v>0</v>
      </c>
      <c r="I6" s="3">
        <v>0</v>
      </c>
      <c r="J6" s="3">
        <f>SUM(D6:I6)</f>
        <v>8</v>
      </c>
      <c r="K6" s="4">
        <v>0.97743119266055056</v>
      </c>
      <c r="L6" s="3">
        <v>26</v>
      </c>
      <c r="M6" s="23">
        <f>J6/J$123*0.7+K6*0.25+L6/27*0.05</f>
        <v>0.44806150186884131</v>
      </c>
      <c r="N6" s="18">
        <f t="shared" si="0"/>
        <v>0</v>
      </c>
      <c r="O6" s="3"/>
      <c r="P6" s="10">
        <v>3</v>
      </c>
      <c r="Q6" s="10">
        <f>Q5+Q$11</f>
        <v>70</v>
      </c>
    </row>
    <row r="7" spans="1:17" x14ac:dyDescent="0.25">
      <c r="A7" s="3"/>
      <c r="B7" s="27"/>
      <c r="C7" s="3" t="s">
        <v>10</v>
      </c>
      <c r="D7" s="3">
        <v>1</v>
      </c>
      <c r="E7" s="3">
        <v>4</v>
      </c>
      <c r="F7" s="3">
        <v>5</v>
      </c>
      <c r="G7" s="3">
        <v>4</v>
      </c>
      <c r="H7" s="3">
        <v>4</v>
      </c>
      <c r="I7" s="3">
        <v>0</v>
      </c>
      <c r="J7" s="3">
        <f>SUM(D7:I7)</f>
        <v>18</v>
      </c>
      <c r="K7" s="4">
        <v>0.98889908256880743</v>
      </c>
      <c r="L7" s="3">
        <v>27</v>
      </c>
      <c r="M7" s="23">
        <f>J7/J$123*0.7+K7*0.25+L7/27*0.05</f>
        <v>0.64722477064220185</v>
      </c>
      <c r="N7" s="18">
        <f t="shared" si="0"/>
        <v>2</v>
      </c>
      <c r="O7" s="3"/>
      <c r="P7" s="10">
        <v>4</v>
      </c>
      <c r="Q7" s="10">
        <f>Q6+Q$11</f>
        <v>80</v>
      </c>
    </row>
    <row r="8" spans="1:17" x14ac:dyDescent="0.25">
      <c r="A8" s="3"/>
      <c r="B8" s="27"/>
      <c r="C8" s="3" t="s">
        <v>12</v>
      </c>
      <c r="D8" s="3"/>
      <c r="E8" s="3"/>
      <c r="F8" s="3"/>
      <c r="G8" s="3"/>
      <c r="H8" s="3"/>
      <c r="I8" s="3"/>
      <c r="J8" s="3">
        <f>SUM(D8:I8)</f>
        <v>0</v>
      </c>
      <c r="K8" s="4">
        <v>0.9709174311926605</v>
      </c>
      <c r="L8" s="3">
        <v>27</v>
      </c>
      <c r="M8" s="23">
        <f>J8/J$123*0.7+K8*0.25+L8/27*0.05</f>
        <v>0.29272935779816511</v>
      </c>
      <c r="N8" s="18">
        <f t="shared" si="0"/>
        <v>-2</v>
      </c>
      <c r="O8" s="3"/>
      <c r="P8" s="10">
        <v>5</v>
      </c>
      <c r="Q8" s="10">
        <v>90</v>
      </c>
    </row>
    <row r="9" spans="1:17" x14ac:dyDescent="0.25">
      <c r="A9" s="3"/>
      <c r="B9" s="27"/>
      <c r="C9" s="3" t="s">
        <v>14</v>
      </c>
      <c r="D9" s="3"/>
      <c r="E9" s="3"/>
      <c r="F9" s="3"/>
      <c r="G9" s="3"/>
      <c r="H9" s="3"/>
      <c r="I9" s="3"/>
      <c r="J9" s="3"/>
      <c r="K9" s="4">
        <v>0</v>
      </c>
      <c r="L9" s="3">
        <v>0</v>
      </c>
      <c r="M9" s="23">
        <f>J9/J$123*0.7+K9*0.25+L9/27*0.05</f>
        <v>0</v>
      </c>
      <c r="N9" s="18">
        <f t="shared" si="0"/>
        <v>-4</v>
      </c>
      <c r="O9" s="3"/>
      <c r="P9" s="10"/>
      <c r="Q9" s="10" t="s">
        <v>237</v>
      </c>
    </row>
    <row r="10" spans="1:17" x14ac:dyDescent="0.25">
      <c r="A10" s="3"/>
      <c r="B10" s="27"/>
      <c r="C10" s="3" t="s">
        <v>16</v>
      </c>
      <c r="D10" s="3"/>
      <c r="E10" s="3"/>
      <c r="F10" s="3"/>
      <c r="G10" s="3"/>
      <c r="H10" s="3"/>
      <c r="I10" s="3"/>
      <c r="J10" s="3">
        <f>SUM(D10:I10)</f>
        <v>0</v>
      </c>
      <c r="K10" s="4">
        <v>0.98339449541284396</v>
      </c>
      <c r="L10" s="3">
        <v>17</v>
      </c>
      <c r="M10" s="23">
        <f>J10/J$123*0.7+K10*0.25+L10/27*0.05</f>
        <v>0.27733010533469249</v>
      </c>
      <c r="N10" s="18">
        <f t="shared" si="0"/>
        <v>-2</v>
      </c>
      <c r="O10" s="3"/>
      <c r="P10" s="10" t="s">
        <v>291</v>
      </c>
      <c r="Q10" s="12">
        <f>4/(Q8-Q4)</f>
        <v>0.1</v>
      </c>
    </row>
    <row r="11" spans="1:17" x14ac:dyDescent="0.25">
      <c r="A11" s="1"/>
      <c r="B11" s="27"/>
      <c r="C11" s="3" t="s">
        <v>18</v>
      </c>
      <c r="D11" s="3"/>
      <c r="E11" s="3"/>
      <c r="F11" s="3"/>
      <c r="G11" s="3"/>
      <c r="H11" s="3"/>
      <c r="I11" s="3"/>
      <c r="J11" s="3">
        <f>SUM(D11:I11)</f>
        <v>0</v>
      </c>
      <c r="K11" s="4">
        <v>0.51119999999999999</v>
      </c>
      <c r="L11" s="3">
        <v>12</v>
      </c>
      <c r="M11" s="23">
        <f>J11/J$123*0.7+K11*0.25+L11/27*0.05</f>
        <v>0.15002222222222222</v>
      </c>
      <c r="N11" s="18">
        <f t="shared" si="0"/>
        <v>-3</v>
      </c>
      <c r="O11" s="3"/>
      <c r="P11" s="10" t="s">
        <v>292</v>
      </c>
      <c r="Q11" s="10">
        <f>(Q8-Q4)/4</f>
        <v>10</v>
      </c>
    </row>
    <row r="12" spans="1:17" x14ac:dyDescent="0.25">
      <c r="A12" s="3"/>
      <c r="B12" s="27"/>
      <c r="C12" s="3" t="s">
        <v>20</v>
      </c>
      <c r="D12" s="3"/>
      <c r="E12" s="3"/>
      <c r="F12" s="3"/>
      <c r="G12" s="3"/>
      <c r="H12" s="3"/>
      <c r="I12" s="3"/>
      <c r="J12" s="3">
        <f>SUM(D12:I12)</f>
        <v>0</v>
      </c>
      <c r="K12" s="4">
        <v>0.91302752293577982</v>
      </c>
      <c r="L12" s="3">
        <v>27</v>
      </c>
      <c r="M12" s="23">
        <f>J12/J$123*0.7+K12*0.25+L12/27*0.05</f>
        <v>0.27825688073394494</v>
      </c>
      <c r="N12" s="18">
        <f t="shared" si="0"/>
        <v>-2</v>
      </c>
      <c r="O12" s="3"/>
      <c r="P12" s="3"/>
      <c r="Q12" s="3"/>
    </row>
    <row r="13" spans="1:17" x14ac:dyDescent="0.25">
      <c r="A13" s="3"/>
      <c r="B13" s="27"/>
      <c r="C13" s="3" t="s">
        <v>22</v>
      </c>
      <c r="D13" s="3">
        <v>5</v>
      </c>
      <c r="E13" s="3">
        <v>3</v>
      </c>
      <c r="F13" s="3">
        <v>6</v>
      </c>
      <c r="G13" s="3">
        <v>6</v>
      </c>
      <c r="H13" s="3">
        <v>5</v>
      </c>
      <c r="I13" s="3">
        <v>6</v>
      </c>
      <c r="J13" s="3">
        <f>SUM(D13:I13)</f>
        <v>31</v>
      </c>
      <c r="K13" s="4">
        <v>0.99201834862385319</v>
      </c>
      <c r="L13" s="3">
        <v>27</v>
      </c>
      <c r="M13" s="23">
        <f>J13/J$123*0.7+K13*0.25+L13/27*0.05</f>
        <v>0.90078236493374109</v>
      </c>
      <c r="N13" s="18">
        <f t="shared" si="0"/>
        <v>5</v>
      </c>
      <c r="O13" s="3"/>
      <c r="P13" s="3"/>
      <c r="Q13" s="3"/>
    </row>
    <row r="14" spans="1:17" x14ac:dyDescent="0.25">
      <c r="A14" s="3"/>
      <c r="B14" s="27"/>
      <c r="C14" s="3" t="s">
        <v>24</v>
      </c>
      <c r="D14" s="3"/>
      <c r="E14" s="3"/>
      <c r="F14" s="3"/>
      <c r="G14" s="3"/>
      <c r="H14" s="3"/>
      <c r="I14" s="3"/>
      <c r="J14" s="3"/>
      <c r="K14" s="4">
        <v>0.3098165137614679</v>
      </c>
      <c r="L14" s="3">
        <v>19</v>
      </c>
      <c r="M14" s="23">
        <f>J14/J$123*0.7+K14*0.25+L14/27*0.05</f>
        <v>0.11263931362555216</v>
      </c>
      <c r="N14" s="18">
        <f t="shared" si="0"/>
        <v>-3</v>
      </c>
      <c r="O14" s="3"/>
      <c r="P14" s="3"/>
      <c r="Q14" s="3"/>
    </row>
    <row r="15" spans="1:17" x14ac:dyDescent="0.25">
      <c r="A15" s="3"/>
      <c r="B15" s="27"/>
      <c r="C15" s="3" t="s">
        <v>26</v>
      </c>
      <c r="D15" s="3"/>
      <c r="E15" s="3"/>
      <c r="F15" s="3"/>
      <c r="G15" s="3"/>
      <c r="H15" s="3"/>
      <c r="I15" s="3"/>
      <c r="J15" s="3">
        <f t="shared" ref="J15:J33" si="1">SUM(D15:I15)</f>
        <v>0</v>
      </c>
      <c r="K15" s="4">
        <v>0.47642201834862385</v>
      </c>
      <c r="L15" s="3">
        <v>19</v>
      </c>
      <c r="M15" s="23">
        <f>J15/J$123*0.7+K15*0.25+L15/27*0.05</f>
        <v>0.15429068977234114</v>
      </c>
      <c r="N15" s="18">
        <f t="shared" si="0"/>
        <v>-3</v>
      </c>
      <c r="O15" s="3"/>
      <c r="P15" s="3"/>
      <c r="Q15" s="3"/>
    </row>
    <row r="16" spans="1:17" x14ac:dyDescent="0.25">
      <c r="A16" s="3"/>
      <c r="B16" s="27"/>
      <c r="C16" s="3" t="s">
        <v>28</v>
      </c>
      <c r="D16" s="3"/>
      <c r="E16" s="3"/>
      <c r="F16" s="3"/>
      <c r="G16" s="3"/>
      <c r="H16" s="3"/>
      <c r="I16" s="3"/>
      <c r="J16" s="3">
        <f t="shared" si="1"/>
        <v>0</v>
      </c>
      <c r="K16" s="4">
        <v>0.97394495412844029</v>
      </c>
      <c r="L16" s="3">
        <v>27</v>
      </c>
      <c r="M16" s="23">
        <f>J16/J$123*0.7+K16*0.25+L16/27*0.05</f>
        <v>0.29348623853211009</v>
      </c>
      <c r="N16" s="18">
        <f t="shared" si="0"/>
        <v>-2</v>
      </c>
      <c r="O16" s="3"/>
      <c r="P16" s="3"/>
      <c r="Q16" s="3"/>
    </row>
    <row r="17" spans="1:17" x14ac:dyDescent="0.25">
      <c r="A17" s="3"/>
      <c r="B17" s="27"/>
      <c r="C17" s="3" t="s">
        <v>30</v>
      </c>
      <c r="D17" s="3"/>
      <c r="E17" s="3"/>
      <c r="F17" s="3"/>
      <c r="G17" s="3"/>
      <c r="H17" s="3"/>
      <c r="I17" s="3"/>
      <c r="J17" s="3">
        <f t="shared" si="1"/>
        <v>0</v>
      </c>
      <c r="K17" s="4">
        <v>0.97779816513761464</v>
      </c>
      <c r="L17" s="3">
        <v>27</v>
      </c>
      <c r="M17" s="23">
        <f>J17/J$123*0.7+K17*0.25+L17/27*0.05</f>
        <v>0.29444954128440365</v>
      </c>
      <c r="N17" s="18">
        <f t="shared" si="0"/>
        <v>-2</v>
      </c>
      <c r="O17" s="3"/>
      <c r="P17" s="3"/>
      <c r="Q17" s="3"/>
    </row>
    <row r="18" spans="1:17" x14ac:dyDescent="0.25">
      <c r="A18" s="3"/>
      <c r="B18" s="27"/>
      <c r="C18" s="3" t="s">
        <v>32</v>
      </c>
      <c r="D18" s="3">
        <v>4</v>
      </c>
      <c r="E18" s="3">
        <v>2</v>
      </c>
      <c r="F18" s="3">
        <v>5</v>
      </c>
      <c r="G18" s="3">
        <v>2</v>
      </c>
      <c r="H18" s="3">
        <v>1</v>
      </c>
      <c r="I18" s="3">
        <v>4</v>
      </c>
      <c r="J18" s="3">
        <f t="shared" si="1"/>
        <v>18</v>
      </c>
      <c r="K18" s="4">
        <v>0.59201834862385327</v>
      </c>
      <c r="L18" s="3">
        <v>3.5</v>
      </c>
      <c r="M18" s="23">
        <f>J18/J$123*0.7+K18*0.25+L18/27*0.05</f>
        <v>0.50448606863744483</v>
      </c>
      <c r="N18" s="18">
        <f t="shared" si="0"/>
        <v>1</v>
      </c>
      <c r="O18" s="3"/>
      <c r="P18" s="3"/>
      <c r="Q18" s="3"/>
    </row>
    <row r="19" spans="1:17" x14ac:dyDescent="0.25">
      <c r="A19" s="3"/>
      <c r="B19" s="27"/>
      <c r="C19" s="3" t="s">
        <v>34</v>
      </c>
      <c r="D19" s="3">
        <v>5</v>
      </c>
      <c r="E19" s="3">
        <v>6</v>
      </c>
      <c r="F19" s="3">
        <v>6</v>
      </c>
      <c r="G19" s="3">
        <v>5</v>
      </c>
      <c r="H19" s="3">
        <v>2</v>
      </c>
      <c r="I19" s="3">
        <v>5</v>
      </c>
      <c r="J19" s="3">
        <f t="shared" si="1"/>
        <v>29</v>
      </c>
      <c r="K19" s="4">
        <v>0.4837614678899082</v>
      </c>
      <c r="L19" s="3">
        <v>2.2999999999999998</v>
      </c>
      <c r="M19" s="23">
        <f>J19/J$123*0.7+K19*0.25+L19/27*0.05</f>
        <v>0.68908851512062519</v>
      </c>
      <c r="N19" s="18">
        <f t="shared" si="0"/>
        <v>2</v>
      </c>
      <c r="O19" s="3"/>
      <c r="P19" s="3"/>
      <c r="Q19" s="3"/>
    </row>
    <row r="20" spans="1:17" x14ac:dyDescent="0.25">
      <c r="A20" s="3"/>
      <c r="B20" s="27"/>
      <c r="C20" s="3" t="s">
        <v>36</v>
      </c>
      <c r="D20" s="3">
        <v>6</v>
      </c>
      <c r="E20" s="3">
        <v>6</v>
      </c>
      <c r="F20" s="3">
        <v>6</v>
      </c>
      <c r="G20" s="3">
        <v>6</v>
      </c>
      <c r="H20" s="3">
        <v>1</v>
      </c>
      <c r="I20" s="3">
        <v>0</v>
      </c>
      <c r="J20" s="3">
        <f t="shared" si="1"/>
        <v>25</v>
      </c>
      <c r="K20" s="4">
        <v>0.18614678899082568</v>
      </c>
      <c r="L20" s="3">
        <v>11</v>
      </c>
      <c r="M20" s="23">
        <f>J20/J$123*0.7+K20*0.25+L20/27*0.05</f>
        <v>0.55301817872918779</v>
      </c>
      <c r="N20" s="18">
        <f t="shared" si="0"/>
        <v>1</v>
      </c>
      <c r="O20" s="3"/>
      <c r="P20" s="3"/>
      <c r="Q20" s="3"/>
    </row>
    <row r="21" spans="1:17" x14ac:dyDescent="0.25">
      <c r="A21" s="3"/>
      <c r="B21" s="27"/>
      <c r="C21" s="3" t="s">
        <v>38</v>
      </c>
      <c r="D21" s="3"/>
      <c r="E21" s="3"/>
      <c r="F21" s="3"/>
      <c r="G21" s="3"/>
      <c r="H21" s="3"/>
      <c r="I21" s="3"/>
      <c r="J21" s="3">
        <f t="shared" si="1"/>
        <v>0</v>
      </c>
      <c r="K21" s="4">
        <v>0.96431192660550458</v>
      </c>
      <c r="L21" s="3">
        <v>17</v>
      </c>
      <c r="M21" s="23">
        <f>J21/J$123*0.7+K21*0.25+L21/27*0.05</f>
        <v>0.27255946313285762</v>
      </c>
      <c r="N21" s="18">
        <f t="shared" si="0"/>
        <v>-2</v>
      </c>
      <c r="O21" s="3"/>
      <c r="P21" s="3"/>
      <c r="Q21" s="3"/>
    </row>
    <row r="22" spans="1:17" x14ac:dyDescent="0.25">
      <c r="A22" s="3"/>
      <c r="B22" s="27"/>
      <c r="C22" s="3" t="s">
        <v>40</v>
      </c>
      <c r="D22" s="3"/>
      <c r="E22" s="3"/>
      <c r="F22" s="3"/>
      <c r="G22" s="3"/>
      <c r="H22" s="3"/>
      <c r="I22" s="3"/>
      <c r="J22" s="3">
        <f t="shared" si="1"/>
        <v>0</v>
      </c>
      <c r="K22" s="4">
        <v>0.99614678899082565</v>
      </c>
      <c r="L22" s="3">
        <v>27</v>
      </c>
      <c r="M22" s="23">
        <f>J22/J$123*0.7+K22*0.25+L22/27*0.05</f>
        <v>0.29903669724770643</v>
      </c>
      <c r="N22" s="18">
        <f t="shared" si="0"/>
        <v>-1</v>
      </c>
      <c r="O22" s="3"/>
      <c r="P22" s="3"/>
      <c r="Q22" s="3"/>
    </row>
    <row r="23" spans="1:17" x14ac:dyDescent="0.25">
      <c r="A23" s="3"/>
      <c r="B23" s="27"/>
      <c r="C23" s="3" t="s">
        <v>42</v>
      </c>
      <c r="D23" s="3"/>
      <c r="E23" s="3"/>
      <c r="F23" s="3"/>
      <c r="G23" s="3"/>
      <c r="H23" s="3"/>
      <c r="I23" s="3"/>
      <c r="J23" s="3">
        <f t="shared" si="1"/>
        <v>0</v>
      </c>
      <c r="K23" s="4">
        <v>0.99357798165137612</v>
      </c>
      <c r="L23" s="3">
        <v>27</v>
      </c>
      <c r="M23" s="23">
        <f>J23/J$123*0.7+K23*0.25+L23/27*0.05</f>
        <v>0.29839449541284402</v>
      </c>
      <c r="N23" s="18">
        <f t="shared" si="0"/>
        <v>-1</v>
      </c>
      <c r="O23" s="3"/>
      <c r="P23" s="3"/>
      <c r="Q23" s="3"/>
    </row>
    <row r="24" spans="1:17" x14ac:dyDescent="0.25">
      <c r="A24" s="3"/>
      <c r="B24" s="27"/>
      <c r="C24" s="3" t="s">
        <v>44</v>
      </c>
      <c r="D24" s="3"/>
      <c r="E24" s="3"/>
      <c r="F24" s="3"/>
      <c r="G24" s="3"/>
      <c r="H24" s="3"/>
      <c r="I24" s="3"/>
      <c r="J24" s="3">
        <f t="shared" si="1"/>
        <v>0</v>
      </c>
      <c r="K24" s="4">
        <v>8.027522935779817E-2</v>
      </c>
      <c r="L24" s="3">
        <v>9</v>
      </c>
      <c r="M24" s="23">
        <f>J24/J$123*0.7+K24*0.25+L24/27*0.05</f>
        <v>3.6735474006116209E-2</v>
      </c>
      <c r="N24" s="18">
        <f t="shared" si="0"/>
        <v>-4</v>
      </c>
      <c r="O24" s="3"/>
      <c r="P24" s="3"/>
      <c r="Q24" s="3"/>
    </row>
    <row r="25" spans="1:17" x14ac:dyDescent="0.25">
      <c r="A25" s="3"/>
      <c r="B25" s="27"/>
      <c r="C25" s="3" t="s">
        <v>46</v>
      </c>
      <c r="D25" s="3"/>
      <c r="E25" s="3"/>
      <c r="F25" s="3"/>
      <c r="G25" s="3"/>
      <c r="H25" s="3"/>
      <c r="I25" s="3"/>
      <c r="J25" s="3">
        <f t="shared" si="1"/>
        <v>0</v>
      </c>
      <c r="K25" s="4">
        <v>0.95532110091743117</v>
      </c>
      <c r="L25" s="3">
        <v>23</v>
      </c>
      <c r="M25" s="23">
        <f>J25/J$123*0.7+K25*0.25+L25/27*0.05</f>
        <v>0.28142286782195036</v>
      </c>
      <c r="N25" s="18">
        <f t="shared" si="0"/>
        <v>-2</v>
      </c>
      <c r="O25" s="3"/>
      <c r="P25" s="3"/>
      <c r="Q25" s="3"/>
    </row>
    <row r="26" spans="1:17" x14ac:dyDescent="0.25">
      <c r="A26" s="3"/>
      <c r="B26" s="27"/>
      <c r="C26" s="3" t="s">
        <v>48</v>
      </c>
      <c r="D26" s="3"/>
      <c r="E26" s="3"/>
      <c r="F26" s="3"/>
      <c r="G26" s="3"/>
      <c r="H26" s="3"/>
      <c r="I26" s="3"/>
      <c r="J26" s="3">
        <f t="shared" si="1"/>
        <v>0</v>
      </c>
      <c r="K26" s="4">
        <v>0.94788990825688069</v>
      </c>
      <c r="L26" s="3">
        <v>27</v>
      </c>
      <c r="M26" s="23">
        <f>J26/J$123*0.7+K26*0.25+L26/27*0.05</f>
        <v>0.28697247706422019</v>
      </c>
      <c r="N26" s="18">
        <f t="shared" si="0"/>
        <v>-2</v>
      </c>
      <c r="O26" s="3"/>
      <c r="P26" s="3"/>
      <c r="Q26" s="3"/>
    </row>
    <row r="27" spans="1:17" x14ac:dyDescent="0.25">
      <c r="A27" s="3"/>
      <c r="B27" s="27"/>
      <c r="C27" s="3" t="s">
        <v>50</v>
      </c>
      <c r="D27" s="3"/>
      <c r="E27" s="3"/>
      <c r="F27" s="3"/>
      <c r="G27" s="3"/>
      <c r="H27" s="3"/>
      <c r="I27" s="3"/>
      <c r="J27" s="3">
        <f t="shared" si="1"/>
        <v>0</v>
      </c>
      <c r="K27" s="4">
        <v>0.983302752293578</v>
      </c>
      <c r="L27" s="3">
        <v>27</v>
      </c>
      <c r="M27" s="23">
        <f>J27/J$123*0.7+K27*0.25+L27/27*0.05</f>
        <v>0.29582568807339449</v>
      </c>
      <c r="N27" s="18">
        <f t="shared" si="0"/>
        <v>-1</v>
      </c>
      <c r="O27" s="3"/>
      <c r="P27" s="3"/>
      <c r="Q27" s="3"/>
    </row>
    <row r="28" spans="1:17" x14ac:dyDescent="0.25">
      <c r="A28" s="3"/>
      <c r="B28" s="27"/>
      <c r="C28" s="3" t="s">
        <v>52</v>
      </c>
      <c r="D28" s="3"/>
      <c r="E28" s="3"/>
      <c r="F28" s="3"/>
      <c r="G28" s="3"/>
      <c r="H28" s="3"/>
      <c r="I28" s="3"/>
      <c r="J28" s="3">
        <f t="shared" si="1"/>
        <v>0</v>
      </c>
      <c r="K28" s="4">
        <v>0.98110091743119265</v>
      </c>
      <c r="L28" s="3">
        <v>27</v>
      </c>
      <c r="M28" s="23">
        <f>J28/J$123*0.7+K28*0.25+L28/27*0.05</f>
        <v>0.29527522935779815</v>
      </c>
      <c r="N28" s="18">
        <f t="shared" si="0"/>
        <v>-1</v>
      </c>
      <c r="O28" s="3"/>
      <c r="P28" s="3"/>
      <c r="Q28" s="3"/>
    </row>
    <row r="29" spans="1:17" x14ac:dyDescent="0.25">
      <c r="A29" s="3"/>
      <c r="B29" s="27"/>
      <c r="C29" s="2">
        <v>578854</v>
      </c>
      <c r="D29" s="3">
        <v>6</v>
      </c>
      <c r="E29" s="3">
        <v>0</v>
      </c>
      <c r="F29" s="3">
        <v>6</v>
      </c>
      <c r="G29" s="3">
        <v>3</v>
      </c>
      <c r="H29" s="3">
        <v>3</v>
      </c>
      <c r="I29" s="3">
        <v>0</v>
      </c>
      <c r="J29" s="3">
        <f t="shared" si="1"/>
        <v>18</v>
      </c>
      <c r="K29" s="4">
        <v>0</v>
      </c>
      <c r="L29" s="3">
        <v>0</v>
      </c>
      <c r="M29" s="23">
        <f>J29/J$123*0.7+K29*0.25+L29/27*0.05</f>
        <v>0.35</v>
      </c>
      <c r="N29" s="18">
        <f t="shared" si="0"/>
        <v>-1</v>
      </c>
      <c r="O29" s="3"/>
      <c r="P29" s="3"/>
      <c r="Q29" s="3"/>
    </row>
    <row r="30" spans="1:17" x14ac:dyDescent="0.25">
      <c r="A30" s="3"/>
      <c r="B30" s="27"/>
      <c r="C30" s="3" t="s">
        <v>54</v>
      </c>
      <c r="D30" s="3"/>
      <c r="E30" s="3"/>
      <c r="F30" s="3"/>
      <c r="G30" s="3"/>
      <c r="H30" s="3"/>
      <c r="I30" s="3"/>
      <c r="J30" s="3">
        <f t="shared" si="1"/>
        <v>0</v>
      </c>
      <c r="K30" s="4">
        <v>0.99587155963302754</v>
      </c>
      <c r="L30" s="3">
        <v>27</v>
      </c>
      <c r="M30" s="23">
        <f>J30/J$123*0.7+K30*0.25+L30/27*0.05</f>
        <v>0.2989678899082569</v>
      </c>
      <c r="N30" s="18">
        <f t="shared" si="0"/>
        <v>-1</v>
      </c>
      <c r="O30" s="3"/>
      <c r="P30" s="3"/>
      <c r="Q30" s="3"/>
    </row>
    <row r="31" spans="1:17" x14ac:dyDescent="0.25">
      <c r="A31" s="3"/>
      <c r="B31" s="27"/>
      <c r="C31" s="3" t="s">
        <v>56</v>
      </c>
      <c r="D31" s="3">
        <v>6</v>
      </c>
      <c r="E31" s="3">
        <v>2</v>
      </c>
      <c r="F31" s="3">
        <v>2</v>
      </c>
      <c r="G31" s="3">
        <v>3</v>
      </c>
      <c r="H31" s="3">
        <v>2</v>
      </c>
      <c r="I31" s="3">
        <v>1</v>
      </c>
      <c r="J31" s="3">
        <f t="shared" si="1"/>
        <v>16</v>
      </c>
      <c r="K31" s="4">
        <v>0.17128440366972478</v>
      </c>
      <c r="L31" s="3">
        <v>10</v>
      </c>
      <c r="M31" s="23">
        <f>J31/J$123*0.7+K31*0.25+L31/27*0.05</f>
        <v>0.37245073054706079</v>
      </c>
      <c r="N31" s="18">
        <f t="shared" si="0"/>
        <v>-1</v>
      </c>
      <c r="O31" s="3"/>
      <c r="P31" s="3"/>
      <c r="Q31" s="3"/>
    </row>
    <row r="32" spans="1:17" x14ac:dyDescent="0.25">
      <c r="A32" s="3"/>
      <c r="B32" s="27"/>
      <c r="C32" s="3" t="s">
        <v>58</v>
      </c>
      <c r="D32" s="3"/>
      <c r="E32" s="3"/>
      <c r="F32" s="3"/>
      <c r="G32" s="3"/>
      <c r="H32" s="3"/>
      <c r="I32" s="3"/>
      <c r="J32" s="3">
        <f t="shared" si="1"/>
        <v>0</v>
      </c>
      <c r="K32" s="4">
        <v>0.97321100917431191</v>
      </c>
      <c r="L32" s="3">
        <v>21</v>
      </c>
      <c r="M32" s="23">
        <f>J32/J$123*0.7+K32*0.25+L32/27*0.05</f>
        <v>0.28219164118246687</v>
      </c>
      <c r="N32" s="18">
        <f t="shared" si="0"/>
        <v>-2</v>
      </c>
      <c r="O32" s="3"/>
      <c r="P32" s="3"/>
      <c r="Q32" s="3"/>
    </row>
    <row r="33" spans="1:17" x14ac:dyDescent="0.25">
      <c r="A33" s="3"/>
      <c r="B33" s="27"/>
      <c r="C33" s="3" t="s">
        <v>60</v>
      </c>
      <c r="D33" s="3">
        <v>6</v>
      </c>
      <c r="E33" s="3">
        <v>5</v>
      </c>
      <c r="F33" s="3">
        <v>5</v>
      </c>
      <c r="G33" s="3">
        <v>0</v>
      </c>
      <c r="H33" s="3">
        <v>0</v>
      </c>
      <c r="I33" s="3">
        <v>3</v>
      </c>
      <c r="J33" s="3">
        <f t="shared" si="1"/>
        <v>19</v>
      </c>
      <c r="K33" s="4">
        <v>0.9786238532110092</v>
      </c>
      <c r="L33" s="3">
        <v>27</v>
      </c>
      <c r="M33" s="23">
        <f>J33/J$123*0.7+K33*0.25+L33/27*0.05</f>
        <v>0.66410040774719681</v>
      </c>
      <c r="N33" s="18">
        <f t="shared" si="0"/>
        <v>2</v>
      </c>
      <c r="O33" s="3"/>
      <c r="P33" s="3"/>
      <c r="Q33" s="3"/>
    </row>
    <row r="34" spans="1:17" x14ac:dyDescent="0.25">
      <c r="A34" s="3"/>
      <c r="B34" s="27"/>
      <c r="C34" s="3" t="s">
        <v>62</v>
      </c>
      <c r="D34" s="3"/>
      <c r="E34" s="3"/>
      <c r="F34" s="3"/>
      <c r="G34" s="3"/>
      <c r="H34" s="3"/>
      <c r="I34" s="3"/>
      <c r="J34" s="3"/>
      <c r="K34" s="4">
        <v>0.46009174311926604</v>
      </c>
      <c r="L34" s="3"/>
      <c r="M34" s="23"/>
      <c r="N34" s="18">
        <f t="shared" si="0"/>
        <v>-4</v>
      </c>
      <c r="O34" s="3"/>
      <c r="P34" s="3"/>
      <c r="Q34" s="3"/>
    </row>
    <row r="35" spans="1:17" x14ac:dyDescent="0.25">
      <c r="A35" s="3"/>
      <c r="B35" s="27"/>
      <c r="C35" s="3" t="s">
        <v>64</v>
      </c>
      <c r="D35" s="3"/>
      <c r="E35" s="3"/>
      <c r="F35" s="3"/>
      <c r="G35" s="3"/>
      <c r="H35" s="3"/>
      <c r="I35" s="3"/>
      <c r="J35" s="3"/>
      <c r="K35" s="4">
        <v>4.5871559633027525E-3</v>
      </c>
      <c r="L35" s="3"/>
      <c r="M35" s="23"/>
      <c r="N35" s="18">
        <f t="shared" si="0"/>
        <v>-4</v>
      </c>
      <c r="O35" s="3"/>
      <c r="P35" s="3"/>
      <c r="Q35" s="3"/>
    </row>
    <row r="36" spans="1:17" x14ac:dyDescent="0.25">
      <c r="A36" s="3"/>
      <c r="B36" s="27"/>
      <c r="C36" s="3" t="s">
        <v>66</v>
      </c>
      <c r="D36" s="3"/>
      <c r="E36" s="3"/>
      <c r="F36" s="3"/>
      <c r="G36" s="3"/>
      <c r="H36" s="3"/>
      <c r="I36" s="3"/>
      <c r="J36" s="3">
        <f t="shared" ref="J36:J57" si="2">SUM(D36:I36)</f>
        <v>0</v>
      </c>
      <c r="K36" s="4">
        <v>0.83660550458715599</v>
      </c>
      <c r="L36" s="3">
        <v>17</v>
      </c>
      <c r="M36" s="23">
        <f t="shared" ref="M36:M57" si="3">J36/J$123*0.7+K36*0.25+L36/27*0.05</f>
        <v>0.24063285762827047</v>
      </c>
      <c r="N36" s="18">
        <f t="shared" si="0"/>
        <v>-2</v>
      </c>
      <c r="O36" s="3"/>
      <c r="P36" s="3"/>
      <c r="Q36" s="3"/>
    </row>
    <row r="37" spans="1:17" x14ac:dyDescent="0.25">
      <c r="A37" s="3"/>
      <c r="B37" s="27"/>
      <c r="C37" s="3" t="s">
        <v>68</v>
      </c>
      <c r="D37" s="3"/>
      <c r="E37" s="3"/>
      <c r="F37" s="3"/>
      <c r="G37" s="3"/>
      <c r="H37" s="3"/>
      <c r="I37" s="3"/>
      <c r="J37" s="3">
        <f t="shared" si="2"/>
        <v>0</v>
      </c>
      <c r="K37" s="4">
        <v>0.98467889908256878</v>
      </c>
      <c r="L37" s="3">
        <v>19</v>
      </c>
      <c r="M37" s="23">
        <f t="shared" si="3"/>
        <v>0.2813549099558274</v>
      </c>
      <c r="N37" s="18">
        <f t="shared" si="0"/>
        <v>-2</v>
      </c>
      <c r="O37" s="3"/>
      <c r="P37" s="3"/>
      <c r="Q37" s="3"/>
    </row>
    <row r="38" spans="1:17" x14ac:dyDescent="0.25">
      <c r="A38" s="3"/>
      <c r="B38" s="27"/>
      <c r="C38" s="3" t="s">
        <v>70</v>
      </c>
      <c r="D38" s="3"/>
      <c r="E38" s="3"/>
      <c r="F38" s="3"/>
      <c r="G38" s="3"/>
      <c r="H38" s="3"/>
      <c r="I38" s="3"/>
      <c r="J38" s="3">
        <f t="shared" si="2"/>
        <v>0</v>
      </c>
      <c r="K38" s="4">
        <v>0.42587155963302753</v>
      </c>
      <c r="L38" s="3">
        <v>27</v>
      </c>
      <c r="M38" s="23">
        <f t="shared" si="3"/>
        <v>0.15646788990825689</v>
      </c>
      <c r="N38" s="18">
        <f t="shared" si="0"/>
        <v>-3</v>
      </c>
      <c r="O38" s="3"/>
      <c r="P38" s="3"/>
      <c r="Q38" s="3"/>
    </row>
    <row r="39" spans="1:17" x14ac:dyDescent="0.25">
      <c r="A39" s="3"/>
      <c r="B39" s="27"/>
      <c r="C39" s="3" t="s">
        <v>71</v>
      </c>
      <c r="D39" s="3">
        <v>6</v>
      </c>
      <c r="E39" s="3">
        <v>4</v>
      </c>
      <c r="F39" s="3">
        <v>6</v>
      </c>
      <c r="G39" s="3">
        <v>0</v>
      </c>
      <c r="H39" s="3">
        <v>0</v>
      </c>
      <c r="I39" s="3">
        <v>4</v>
      </c>
      <c r="J39" s="3">
        <f t="shared" si="2"/>
        <v>20</v>
      </c>
      <c r="K39" s="4">
        <v>0.79743119266055051</v>
      </c>
      <c r="L39" s="3">
        <v>26</v>
      </c>
      <c r="M39" s="23">
        <f t="shared" si="3"/>
        <v>0.63639483520217466</v>
      </c>
      <c r="N39" s="18">
        <f t="shared" si="0"/>
        <v>2</v>
      </c>
      <c r="O39" s="3"/>
      <c r="P39" s="3"/>
      <c r="Q39" s="3"/>
    </row>
    <row r="40" spans="1:17" x14ac:dyDescent="0.25">
      <c r="A40" s="3"/>
      <c r="B40" s="27"/>
      <c r="C40" s="3" t="s">
        <v>73</v>
      </c>
      <c r="D40" s="3"/>
      <c r="E40" s="3"/>
      <c r="F40" s="3"/>
      <c r="G40" s="3"/>
      <c r="H40" s="3"/>
      <c r="I40" s="3"/>
      <c r="J40" s="3">
        <f t="shared" si="2"/>
        <v>0</v>
      </c>
      <c r="K40" s="4">
        <v>0.93577981651376152</v>
      </c>
      <c r="L40" s="3">
        <v>24</v>
      </c>
      <c r="M40" s="23">
        <f t="shared" si="3"/>
        <v>0.27838939857288481</v>
      </c>
      <c r="N40" s="18">
        <f t="shared" si="0"/>
        <v>-2</v>
      </c>
      <c r="O40" s="3"/>
      <c r="P40" s="3"/>
      <c r="Q40" s="3"/>
    </row>
    <row r="41" spans="1:17" x14ac:dyDescent="0.25">
      <c r="A41" s="3"/>
      <c r="B41" s="27"/>
      <c r="C41" s="3" t="s">
        <v>75</v>
      </c>
      <c r="D41" s="3"/>
      <c r="E41" s="3"/>
      <c r="F41" s="3"/>
      <c r="G41" s="3"/>
      <c r="H41" s="3"/>
      <c r="I41" s="3"/>
      <c r="J41" s="3">
        <f t="shared" si="2"/>
        <v>0</v>
      </c>
      <c r="K41" s="4">
        <v>0.96073394495412845</v>
      </c>
      <c r="L41" s="3">
        <v>27</v>
      </c>
      <c r="M41" s="23">
        <f t="shared" si="3"/>
        <v>0.29018348623853213</v>
      </c>
      <c r="N41" s="18">
        <f t="shared" si="0"/>
        <v>-2</v>
      </c>
      <c r="O41" s="3"/>
      <c r="P41" s="3"/>
      <c r="Q41" s="3"/>
    </row>
    <row r="42" spans="1:17" x14ac:dyDescent="0.25">
      <c r="A42" s="3"/>
      <c r="B42" s="27"/>
      <c r="C42" s="3" t="s">
        <v>77</v>
      </c>
      <c r="D42" s="3"/>
      <c r="E42" s="3"/>
      <c r="F42" s="3"/>
      <c r="G42" s="3"/>
      <c r="H42" s="3"/>
      <c r="I42" s="3"/>
      <c r="J42" s="3">
        <f t="shared" si="2"/>
        <v>0</v>
      </c>
      <c r="K42" s="4">
        <v>0.99743119266055047</v>
      </c>
      <c r="L42" s="3">
        <v>25</v>
      </c>
      <c r="M42" s="23">
        <f t="shared" si="3"/>
        <v>0.29565409446143393</v>
      </c>
      <c r="N42" s="18">
        <f t="shared" si="0"/>
        <v>-1</v>
      </c>
      <c r="O42" s="3"/>
      <c r="P42" s="3"/>
      <c r="Q42" s="3"/>
    </row>
    <row r="43" spans="1:17" x14ac:dyDescent="0.25">
      <c r="A43" s="3"/>
      <c r="B43" s="27"/>
      <c r="C43" s="3" t="s">
        <v>79</v>
      </c>
      <c r="D43" s="3"/>
      <c r="E43" s="3"/>
      <c r="F43" s="3"/>
      <c r="G43" s="3"/>
      <c r="H43" s="3"/>
      <c r="I43" s="3"/>
      <c r="J43" s="3">
        <f t="shared" si="2"/>
        <v>0</v>
      </c>
      <c r="K43" s="4">
        <v>0.70697247706422017</v>
      </c>
      <c r="L43" s="3">
        <v>6</v>
      </c>
      <c r="M43" s="23">
        <f t="shared" si="3"/>
        <v>0.18785423037716614</v>
      </c>
      <c r="N43" s="18">
        <f t="shared" si="0"/>
        <v>-3</v>
      </c>
      <c r="O43" s="3"/>
      <c r="P43" s="3"/>
      <c r="Q43" s="3"/>
    </row>
    <row r="44" spans="1:17" x14ac:dyDescent="0.25">
      <c r="A44" s="1"/>
      <c r="B44" s="28"/>
      <c r="C44" s="3"/>
      <c r="D44" s="3"/>
      <c r="E44" s="3"/>
      <c r="F44" s="3"/>
      <c r="G44" s="3"/>
      <c r="H44" s="3"/>
      <c r="I44" s="3"/>
      <c r="J44" s="3" t="s">
        <v>237</v>
      </c>
      <c r="K44" s="22" t="s">
        <v>237</v>
      </c>
      <c r="L44" s="3"/>
      <c r="M44" s="23"/>
      <c r="N44" s="18">
        <f t="shared" si="0"/>
        <v>-4</v>
      </c>
      <c r="O44" s="3"/>
      <c r="P44" s="3"/>
      <c r="Q44" s="3"/>
    </row>
    <row r="45" spans="1:17" x14ac:dyDescent="0.25">
      <c r="A45" s="3"/>
      <c r="B45" s="27"/>
      <c r="C45" s="3" t="s">
        <v>81</v>
      </c>
      <c r="D45" s="3"/>
      <c r="E45" s="3"/>
      <c r="F45" s="3"/>
      <c r="G45" s="3"/>
      <c r="H45" s="3"/>
      <c r="I45" s="3"/>
      <c r="J45" s="3">
        <f t="shared" si="2"/>
        <v>0</v>
      </c>
      <c r="K45" s="4">
        <v>0.99550458715596335</v>
      </c>
      <c r="L45" s="3">
        <v>27</v>
      </c>
      <c r="M45" s="23">
        <f t="shared" si="3"/>
        <v>0.29887614678899083</v>
      </c>
      <c r="N45" s="18">
        <f t="shared" si="0"/>
        <v>-1</v>
      </c>
      <c r="O45" s="3"/>
      <c r="P45" s="3"/>
      <c r="Q45" s="3"/>
    </row>
    <row r="46" spans="1:17" x14ac:dyDescent="0.25">
      <c r="A46" s="3"/>
      <c r="B46" s="27"/>
      <c r="C46" s="3" t="s">
        <v>83</v>
      </c>
      <c r="D46" s="3"/>
      <c r="E46" s="3"/>
      <c r="F46" s="3"/>
      <c r="G46" s="3"/>
      <c r="H46" s="3"/>
      <c r="I46" s="3"/>
      <c r="J46" s="3">
        <f t="shared" si="2"/>
        <v>0</v>
      </c>
      <c r="K46" s="4">
        <v>0.8586238532110092</v>
      </c>
      <c r="L46" s="3">
        <v>10</v>
      </c>
      <c r="M46" s="23">
        <f t="shared" si="3"/>
        <v>0.23317448182127082</v>
      </c>
      <c r="N46" s="18">
        <f t="shared" si="0"/>
        <v>-2</v>
      </c>
      <c r="O46" s="3"/>
      <c r="P46" s="3"/>
      <c r="Q46" s="3"/>
    </row>
    <row r="47" spans="1:17" x14ac:dyDescent="0.25">
      <c r="A47" s="3"/>
      <c r="B47" s="27"/>
      <c r="C47" s="3" t="s">
        <v>85</v>
      </c>
      <c r="D47" s="3"/>
      <c r="E47" s="3"/>
      <c r="F47" s="3"/>
      <c r="G47" s="3"/>
      <c r="H47" s="3"/>
      <c r="I47" s="3"/>
      <c r="J47" s="3">
        <f t="shared" si="2"/>
        <v>0</v>
      </c>
      <c r="K47" s="4">
        <v>0.97541284403669715</v>
      </c>
      <c r="L47" s="3">
        <v>27</v>
      </c>
      <c r="M47" s="23">
        <f t="shared" si="3"/>
        <v>0.29385321100917428</v>
      </c>
      <c r="N47" s="18">
        <f t="shared" si="0"/>
        <v>-2</v>
      </c>
      <c r="O47" s="3"/>
      <c r="P47" s="3"/>
      <c r="Q47" s="3"/>
    </row>
    <row r="48" spans="1:17" x14ac:dyDescent="0.25">
      <c r="A48" s="3"/>
      <c r="B48" s="27"/>
      <c r="C48" s="3" t="s">
        <v>87</v>
      </c>
      <c r="D48" s="3"/>
      <c r="E48" s="3"/>
      <c r="F48" s="3"/>
      <c r="G48" s="3"/>
      <c r="H48" s="3"/>
      <c r="I48" s="3"/>
      <c r="J48" s="3">
        <f t="shared" si="2"/>
        <v>0</v>
      </c>
      <c r="K48" s="4">
        <v>0.92</v>
      </c>
      <c r="L48" s="3">
        <v>27</v>
      </c>
      <c r="M48" s="23">
        <f t="shared" si="3"/>
        <v>0.28000000000000003</v>
      </c>
      <c r="N48" s="18">
        <f t="shared" si="0"/>
        <v>-2</v>
      </c>
      <c r="O48" s="3"/>
      <c r="P48" s="3"/>
      <c r="Q48" s="3"/>
    </row>
    <row r="49" spans="1:17" x14ac:dyDescent="0.25">
      <c r="A49" s="3"/>
      <c r="B49" s="27"/>
      <c r="C49" s="3" t="s">
        <v>89</v>
      </c>
      <c r="D49" s="3"/>
      <c r="E49" s="3"/>
      <c r="F49" s="3"/>
      <c r="G49" s="3"/>
      <c r="H49" s="3"/>
      <c r="I49" s="3"/>
      <c r="J49" s="3">
        <f t="shared" si="2"/>
        <v>0</v>
      </c>
      <c r="K49" s="30">
        <v>0.76400000000000001</v>
      </c>
      <c r="L49" s="3">
        <v>25</v>
      </c>
      <c r="M49" s="23">
        <f t="shared" si="3"/>
        <v>0.23729629629629631</v>
      </c>
      <c r="N49" s="18">
        <f t="shared" si="0"/>
        <v>-2</v>
      </c>
      <c r="O49" s="3"/>
      <c r="P49" s="22" t="s">
        <v>237</v>
      </c>
      <c r="Q49" s="3"/>
    </row>
    <row r="50" spans="1:17" x14ac:dyDescent="0.25">
      <c r="A50" s="3"/>
      <c r="B50" s="27"/>
      <c r="C50" s="3" t="s">
        <v>91</v>
      </c>
      <c r="D50" s="3"/>
      <c r="E50" s="3"/>
      <c r="F50" s="3"/>
      <c r="G50" s="3"/>
      <c r="H50" s="3"/>
      <c r="I50" s="3"/>
      <c r="J50" s="3">
        <f t="shared" si="2"/>
        <v>0</v>
      </c>
      <c r="K50" s="4">
        <v>0.99697247706422021</v>
      </c>
      <c r="L50" s="3">
        <v>23</v>
      </c>
      <c r="M50" s="23">
        <f t="shared" si="3"/>
        <v>0.29183571185864765</v>
      </c>
      <c r="N50" s="18">
        <f t="shared" si="0"/>
        <v>-2</v>
      </c>
      <c r="O50" s="3"/>
      <c r="P50" s="3"/>
      <c r="Q50" s="3"/>
    </row>
    <row r="51" spans="1:17" x14ac:dyDescent="0.25">
      <c r="A51" s="3"/>
      <c r="B51" s="27"/>
      <c r="C51" s="3" t="s">
        <v>93</v>
      </c>
      <c r="D51" s="3"/>
      <c r="E51" s="3"/>
      <c r="F51" s="3"/>
      <c r="G51" s="3"/>
      <c r="H51" s="3"/>
      <c r="I51" s="3"/>
      <c r="J51" s="3">
        <f t="shared" si="2"/>
        <v>0</v>
      </c>
      <c r="K51" s="4">
        <v>0.9338532110091744</v>
      </c>
      <c r="L51" s="3">
        <v>24</v>
      </c>
      <c r="M51" s="23">
        <f t="shared" si="3"/>
        <v>0.27790774719673805</v>
      </c>
      <c r="N51" s="18">
        <f t="shared" si="0"/>
        <v>-2</v>
      </c>
      <c r="O51" s="3"/>
      <c r="P51" s="3"/>
      <c r="Q51" s="3"/>
    </row>
    <row r="52" spans="1:17" x14ac:dyDescent="0.25">
      <c r="A52" s="3"/>
      <c r="B52" s="27"/>
      <c r="C52" s="3" t="s">
        <v>95</v>
      </c>
      <c r="D52" s="3"/>
      <c r="E52" s="3"/>
      <c r="F52" s="3"/>
      <c r="G52" s="3"/>
      <c r="H52" s="3"/>
      <c r="I52" s="3"/>
      <c r="J52" s="3">
        <f t="shared" si="2"/>
        <v>0</v>
      </c>
      <c r="K52" s="4">
        <v>0.98972477064220177</v>
      </c>
      <c r="L52" s="3">
        <v>27</v>
      </c>
      <c r="M52" s="23">
        <f t="shared" si="3"/>
        <v>0.29743119266055046</v>
      </c>
      <c r="N52" s="18">
        <f t="shared" si="0"/>
        <v>-1</v>
      </c>
      <c r="O52" s="3"/>
      <c r="P52" s="3"/>
      <c r="Q52" s="3"/>
    </row>
    <row r="53" spans="1:17" x14ac:dyDescent="0.25">
      <c r="A53" s="3"/>
      <c r="B53" s="27"/>
      <c r="C53" s="3" t="s">
        <v>97</v>
      </c>
      <c r="D53" s="3"/>
      <c r="E53" s="3"/>
      <c r="F53" s="3"/>
      <c r="G53" s="3"/>
      <c r="H53" s="3"/>
      <c r="I53" s="3"/>
      <c r="J53" s="3">
        <f t="shared" si="2"/>
        <v>0</v>
      </c>
      <c r="K53" s="4">
        <v>0.98431192660550459</v>
      </c>
      <c r="L53" s="3">
        <v>27</v>
      </c>
      <c r="M53" s="23">
        <f t="shared" si="3"/>
        <v>0.29607798165137617</v>
      </c>
      <c r="N53" s="18">
        <f t="shared" si="0"/>
        <v>-1</v>
      </c>
      <c r="O53" s="3"/>
      <c r="P53" s="3"/>
      <c r="Q53" s="3"/>
    </row>
    <row r="54" spans="1:17" x14ac:dyDescent="0.25">
      <c r="A54" s="3"/>
      <c r="B54" s="27"/>
      <c r="C54" s="3" t="s">
        <v>99</v>
      </c>
      <c r="D54" s="3">
        <v>6</v>
      </c>
      <c r="E54" s="3">
        <v>3</v>
      </c>
      <c r="F54" s="3">
        <v>1</v>
      </c>
      <c r="G54" s="3">
        <v>1</v>
      </c>
      <c r="H54" s="3">
        <v>5</v>
      </c>
      <c r="I54" s="3">
        <v>2</v>
      </c>
      <c r="J54" s="3">
        <f t="shared" si="2"/>
        <v>18</v>
      </c>
      <c r="K54" s="4">
        <v>0.97256880733944961</v>
      </c>
      <c r="L54" s="3">
        <v>27</v>
      </c>
      <c r="M54" s="23">
        <f t="shared" si="3"/>
        <v>0.64314220183486248</v>
      </c>
      <c r="N54" s="18">
        <f t="shared" si="0"/>
        <v>2</v>
      </c>
      <c r="O54" s="3"/>
      <c r="P54" s="3"/>
      <c r="Q54" s="3"/>
    </row>
    <row r="55" spans="1:17" x14ac:dyDescent="0.25">
      <c r="A55" s="3"/>
      <c r="B55" s="27"/>
      <c r="C55" s="3" t="s">
        <v>101</v>
      </c>
      <c r="D55" s="3"/>
      <c r="E55" s="3"/>
      <c r="F55" s="3"/>
      <c r="G55" s="3"/>
      <c r="H55" s="3"/>
      <c r="I55" s="3"/>
      <c r="J55" s="3">
        <f t="shared" si="2"/>
        <v>0</v>
      </c>
      <c r="K55" s="4">
        <v>0.93669724770642193</v>
      </c>
      <c r="L55" s="3">
        <v>19</v>
      </c>
      <c r="M55" s="23">
        <f t="shared" si="3"/>
        <v>0.26935949711179069</v>
      </c>
      <c r="N55" s="18">
        <f t="shared" si="0"/>
        <v>-2</v>
      </c>
      <c r="O55" s="3"/>
      <c r="P55" s="3"/>
      <c r="Q55" s="3"/>
    </row>
    <row r="56" spans="1:17" x14ac:dyDescent="0.25">
      <c r="A56" s="3"/>
      <c r="B56" s="27"/>
      <c r="C56" s="3" t="s">
        <v>103</v>
      </c>
      <c r="D56" s="3"/>
      <c r="E56" s="3"/>
      <c r="F56" s="3"/>
      <c r="G56" s="3"/>
      <c r="H56" s="3"/>
      <c r="I56" s="3"/>
      <c r="J56" s="3"/>
      <c r="K56" s="22" t="s">
        <v>237</v>
      </c>
      <c r="L56" s="3"/>
      <c r="M56" s="23"/>
      <c r="N56" s="18">
        <f t="shared" si="0"/>
        <v>-4</v>
      </c>
      <c r="O56" s="3"/>
      <c r="P56" s="3"/>
      <c r="Q56" s="3"/>
    </row>
    <row r="57" spans="1:17" x14ac:dyDescent="0.25">
      <c r="A57" s="3"/>
      <c r="B57" s="27"/>
      <c r="C57" s="3" t="s">
        <v>105</v>
      </c>
      <c r="D57" s="3"/>
      <c r="E57" s="3"/>
      <c r="F57" s="3"/>
      <c r="G57" s="3"/>
      <c r="H57" s="3"/>
      <c r="I57" s="3"/>
      <c r="J57" s="3">
        <f t="shared" si="2"/>
        <v>0</v>
      </c>
      <c r="K57" s="4">
        <v>0.97809999999999997</v>
      </c>
      <c r="L57" s="3">
        <v>27</v>
      </c>
      <c r="M57" s="24">
        <f t="shared" si="3"/>
        <v>0.29452499999999998</v>
      </c>
      <c r="N57" s="18">
        <v>3</v>
      </c>
      <c r="O57" s="3"/>
      <c r="P57" s="1" t="s">
        <v>237</v>
      </c>
      <c r="Q57" s="3"/>
    </row>
    <row r="58" spans="1:17" x14ac:dyDescent="0.25">
      <c r="A58" s="1"/>
      <c r="B58" s="28"/>
      <c r="C58" s="1" t="s">
        <v>237</v>
      </c>
      <c r="D58" s="3"/>
      <c r="E58" s="3"/>
      <c r="F58" s="3"/>
      <c r="G58" s="3"/>
      <c r="H58" s="3"/>
      <c r="I58" s="3"/>
      <c r="J58" s="3"/>
      <c r="K58" s="4">
        <v>0.82709999999999995</v>
      </c>
      <c r="L58" s="3"/>
      <c r="M58" s="23"/>
      <c r="N58" s="25">
        <f t="shared" si="0"/>
        <v>-4</v>
      </c>
      <c r="O58" s="3"/>
      <c r="P58" s="3"/>
      <c r="Q58" s="3"/>
    </row>
    <row r="59" spans="1:17" x14ac:dyDescent="0.25">
      <c r="A59" s="3"/>
      <c r="B59" s="27"/>
      <c r="C59" s="3" t="s">
        <v>107</v>
      </c>
      <c r="D59" s="3"/>
      <c r="E59" s="3"/>
      <c r="F59" s="3"/>
      <c r="G59" s="3"/>
      <c r="H59" s="3"/>
      <c r="I59" s="3"/>
      <c r="J59" s="3"/>
      <c r="K59" s="4">
        <v>0.51513761467889907</v>
      </c>
      <c r="L59" s="3">
        <v>8.5</v>
      </c>
      <c r="M59" s="23"/>
      <c r="N59" s="18">
        <f t="shared" si="0"/>
        <v>-4</v>
      </c>
      <c r="O59" s="3"/>
      <c r="P59" s="3"/>
      <c r="Q59" s="3"/>
    </row>
    <row r="60" spans="1:17" x14ac:dyDescent="0.25">
      <c r="A60" s="3"/>
      <c r="B60" s="27"/>
      <c r="C60" s="3" t="s">
        <v>109</v>
      </c>
      <c r="D60" s="3"/>
      <c r="E60" s="3"/>
      <c r="F60" s="3"/>
      <c r="G60" s="3"/>
      <c r="H60" s="3"/>
      <c r="I60" s="3"/>
      <c r="J60" s="3">
        <f t="shared" ref="J60:J71" si="4">SUM(D60:I60)</f>
        <v>0</v>
      </c>
      <c r="K60" s="4">
        <v>0.89559633027522945</v>
      </c>
      <c r="L60" s="3">
        <v>7</v>
      </c>
      <c r="M60" s="23">
        <f t="shared" ref="M60:M82" si="5">J60/J$123*0.7+K60*0.25+L60/27*0.05</f>
        <v>0.23686204553177032</v>
      </c>
      <c r="N60" s="18">
        <f t="shared" si="0"/>
        <v>-2</v>
      </c>
      <c r="O60" s="3"/>
      <c r="P60" s="3"/>
      <c r="Q60" s="3"/>
    </row>
    <row r="61" spans="1:17" x14ac:dyDescent="0.25">
      <c r="A61" s="3"/>
      <c r="B61" s="27"/>
      <c r="C61" s="3" t="s">
        <v>111</v>
      </c>
      <c r="D61" s="3"/>
      <c r="E61" s="3"/>
      <c r="F61" s="3"/>
      <c r="G61" s="3"/>
      <c r="H61" s="3"/>
      <c r="I61" s="3"/>
      <c r="J61" s="3">
        <f t="shared" si="4"/>
        <v>0</v>
      </c>
      <c r="K61" s="4">
        <v>0.99697247706422021</v>
      </c>
      <c r="L61" s="3">
        <v>27</v>
      </c>
      <c r="M61" s="23">
        <f t="shared" si="5"/>
        <v>0.29924311926605507</v>
      </c>
      <c r="N61" s="18">
        <f t="shared" si="0"/>
        <v>-1</v>
      </c>
      <c r="O61" s="3"/>
      <c r="P61" s="3"/>
      <c r="Q61" s="3"/>
    </row>
    <row r="62" spans="1:17" x14ac:dyDescent="0.25">
      <c r="A62" s="3"/>
      <c r="B62" s="27"/>
      <c r="C62" s="3" t="s">
        <v>113</v>
      </c>
      <c r="D62" s="3">
        <v>6</v>
      </c>
      <c r="E62" s="3">
        <v>6</v>
      </c>
      <c r="F62" s="3">
        <v>6</v>
      </c>
      <c r="G62" s="3">
        <v>5</v>
      </c>
      <c r="H62" s="3">
        <v>2</v>
      </c>
      <c r="I62" s="3">
        <v>2</v>
      </c>
      <c r="J62" s="3">
        <f t="shared" si="4"/>
        <v>27</v>
      </c>
      <c r="K62" s="4">
        <v>0.30651376146788989</v>
      </c>
      <c r="L62" s="3">
        <v>4.5</v>
      </c>
      <c r="M62" s="23">
        <f>J62/J$123*0.7+K62*0.25+L62/27*0.05</f>
        <v>0.60996177370030569</v>
      </c>
      <c r="N62" s="18">
        <f t="shared" si="0"/>
        <v>2</v>
      </c>
      <c r="O62" s="3"/>
      <c r="P62" s="3"/>
      <c r="Q62" s="3"/>
    </row>
    <row r="63" spans="1:17" x14ac:dyDescent="0.25">
      <c r="A63" s="3"/>
      <c r="B63" s="27"/>
      <c r="C63" s="3" t="s">
        <v>115</v>
      </c>
      <c r="D63" s="3"/>
      <c r="E63" s="3"/>
      <c r="F63" s="3"/>
      <c r="G63" s="3"/>
      <c r="H63" s="3"/>
      <c r="I63" s="3"/>
      <c r="J63" s="3">
        <f t="shared" si="4"/>
        <v>0</v>
      </c>
      <c r="K63" s="4">
        <v>0.98899082568807339</v>
      </c>
      <c r="L63" s="3">
        <v>21</v>
      </c>
      <c r="M63" s="23">
        <f t="shared" si="5"/>
        <v>0.28613659531090724</v>
      </c>
      <c r="N63" s="18">
        <f t="shared" si="0"/>
        <v>-2</v>
      </c>
      <c r="O63" s="3"/>
      <c r="P63" s="3"/>
      <c r="Q63" s="3"/>
    </row>
    <row r="64" spans="1:17" x14ac:dyDescent="0.25">
      <c r="A64" s="3"/>
      <c r="B64" s="27"/>
      <c r="C64" s="3" t="s">
        <v>117</v>
      </c>
      <c r="D64" s="3">
        <v>6</v>
      </c>
      <c r="E64" s="3">
        <v>5</v>
      </c>
      <c r="F64" s="3">
        <v>2</v>
      </c>
      <c r="G64" s="3">
        <v>5</v>
      </c>
      <c r="H64" s="3">
        <v>5</v>
      </c>
      <c r="I64" s="3">
        <v>5</v>
      </c>
      <c r="J64" s="3">
        <f t="shared" si="4"/>
        <v>28</v>
      </c>
      <c r="K64" s="4">
        <v>0.98926605504587151</v>
      </c>
      <c r="L64" s="3">
        <v>27</v>
      </c>
      <c r="M64" s="23">
        <f t="shared" si="5"/>
        <v>0.84176095820591235</v>
      </c>
      <c r="N64" s="18">
        <f t="shared" si="0"/>
        <v>4</v>
      </c>
      <c r="O64" s="3"/>
      <c r="P64" s="3"/>
      <c r="Q64" s="3"/>
    </row>
    <row r="65" spans="1:17" x14ac:dyDescent="0.25">
      <c r="A65" s="3"/>
      <c r="B65" s="27"/>
      <c r="C65" s="3" t="s">
        <v>119</v>
      </c>
      <c r="D65" s="3"/>
      <c r="E65" s="3"/>
      <c r="F65" s="3"/>
      <c r="G65" s="3"/>
      <c r="H65" s="3"/>
      <c r="I65" s="3"/>
      <c r="J65" s="3">
        <f t="shared" si="4"/>
        <v>0</v>
      </c>
      <c r="K65" s="4">
        <v>0.99642201834862387</v>
      </c>
      <c r="L65" s="3">
        <v>27</v>
      </c>
      <c r="M65" s="23">
        <f t="shared" si="5"/>
        <v>0.29910550458715596</v>
      </c>
      <c r="N65" s="18">
        <f t="shared" si="0"/>
        <v>-1</v>
      </c>
      <c r="O65" s="3"/>
      <c r="P65" s="3"/>
      <c r="Q65" s="3"/>
    </row>
    <row r="66" spans="1:17" x14ac:dyDescent="0.25">
      <c r="A66" s="3"/>
      <c r="B66" s="27"/>
      <c r="C66" s="3">
        <v>100849187</v>
      </c>
      <c r="D66" s="3"/>
      <c r="E66" s="3"/>
      <c r="F66" s="3"/>
      <c r="G66" s="3"/>
      <c r="H66" s="3"/>
      <c r="I66" s="3"/>
      <c r="J66" s="3">
        <f t="shared" si="4"/>
        <v>0</v>
      </c>
      <c r="K66" s="4">
        <v>0.96761467889908259</v>
      </c>
      <c r="L66" s="3">
        <v>27</v>
      </c>
      <c r="M66" s="23">
        <f t="shared" si="5"/>
        <v>0.29190366972477066</v>
      </c>
      <c r="N66" s="18">
        <f t="shared" si="0"/>
        <v>-2</v>
      </c>
      <c r="O66" s="3"/>
      <c r="P66" s="3"/>
      <c r="Q66" s="3"/>
    </row>
    <row r="67" spans="1:17" x14ac:dyDescent="0.25">
      <c r="A67" s="3"/>
      <c r="B67" s="27"/>
      <c r="C67" s="3" t="s">
        <v>123</v>
      </c>
      <c r="D67" s="3"/>
      <c r="E67" s="3"/>
      <c r="F67" s="3"/>
      <c r="G67" s="3"/>
      <c r="H67" s="3"/>
      <c r="I67" s="3"/>
      <c r="J67" s="3">
        <f t="shared" si="4"/>
        <v>0</v>
      </c>
      <c r="K67" s="4">
        <v>0.96761467889908259</v>
      </c>
      <c r="L67" s="3">
        <v>25</v>
      </c>
      <c r="M67" s="23">
        <f t="shared" si="5"/>
        <v>0.28819996602106696</v>
      </c>
      <c r="N67" s="18">
        <f t="shared" si="0"/>
        <v>-2</v>
      </c>
      <c r="O67" s="3"/>
      <c r="P67" s="3"/>
      <c r="Q67" s="3"/>
    </row>
    <row r="68" spans="1:17" x14ac:dyDescent="0.25">
      <c r="A68" s="3"/>
      <c r="B68" s="27"/>
      <c r="C68" s="3" t="s">
        <v>125</v>
      </c>
      <c r="D68" s="3"/>
      <c r="E68" s="3"/>
      <c r="F68" s="3"/>
      <c r="G68" s="3"/>
      <c r="H68" s="3"/>
      <c r="I68" s="3"/>
      <c r="J68" s="3">
        <f t="shared" si="4"/>
        <v>0</v>
      </c>
      <c r="K68" s="4">
        <v>0.82709999999999995</v>
      </c>
      <c r="L68" s="3">
        <v>25</v>
      </c>
      <c r="M68" s="23">
        <f t="shared" si="5"/>
        <v>0.25307129629629627</v>
      </c>
      <c r="N68" s="18">
        <f t="shared" si="0"/>
        <v>-2</v>
      </c>
      <c r="O68" s="3"/>
      <c r="P68" s="3"/>
      <c r="Q68" s="3"/>
    </row>
    <row r="69" spans="1:17" x14ac:dyDescent="0.25">
      <c r="A69" s="3"/>
      <c r="B69" s="27"/>
      <c r="C69" s="3" t="s">
        <v>127</v>
      </c>
      <c r="D69" s="3"/>
      <c r="E69" s="3"/>
      <c r="F69" s="3"/>
      <c r="G69" s="3"/>
      <c r="H69" s="3"/>
      <c r="I69" s="3"/>
      <c r="J69" s="3">
        <f t="shared" si="4"/>
        <v>0</v>
      </c>
      <c r="K69" s="4">
        <v>0.99541284403669728</v>
      </c>
      <c r="L69" s="3">
        <v>27</v>
      </c>
      <c r="M69" s="23">
        <f t="shared" si="5"/>
        <v>0.29885321100917434</v>
      </c>
      <c r="N69" s="18">
        <f t="shared" ref="N69:N120" si="6">FLOOR((100*M69-Q$4+0.501)*Q$10+1,1)</f>
        <v>-1</v>
      </c>
      <c r="O69" s="3"/>
      <c r="P69" s="3"/>
      <c r="Q69" s="3"/>
    </row>
    <row r="70" spans="1:17" x14ac:dyDescent="0.25">
      <c r="A70" s="3"/>
      <c r="B70" s="27"/>
      <c r="C70" s="3" t="s">
        <v>129</v>
      </c>
      <c r="D70" s="3"/>
      <c r="E70" s="3"/>
      <c r="F70" s="3"/>
      <c r="G70" s="3"/>
      <c r="H70" s="3"/>
      <c r="I70" s="3"/>
      <c r="J70" s="3"/>
      <c r="K70" s="4">
        <v>0</v>
      </c>
      <c r="L70" s="3">
        <v>2</v>
      </c>
      <c r="M70" s="23">
        <f t="shared" si="5"/>
        <v>3.7037037037037038E-3</v>
      </c>
      <c r="N70" s="18">
        <f t="shared" si="6"/>
        <v>-4</v>
      </c>
      <c r="O70" s="3"/>
      <c r="P70" s="3"/>
      <c r="Q70" s="3"/>
    </row>
    <row r="71" spans="1:17" x14ac:dyDescent="0.25">
      <c r="A71" s="3"/>
      <c r="B71" s="27"/>
      <c r="C71" s="3" t="s">
        <v>131</v>
      </c>
      <c r="D71" s="3">
        <v>5</v>
      </c>
      <c r="E71" s="3">
        <v>3</v>
      </c>
      <c r="F71" s="3">
        <v>6</v>
      </c>
      <c r="G71" s="3">
        <v>5</v>
      </c>
      <c r="H71" s="3">
        <v>4</v>
      </c>
      <c r="I71" s="3">
        <v>4</v>
      </c>
      <c r="J71" s="3">
        <f t="shared" si="4"/>
        <v>27</v>
      </c>
      <c r="K71" s="4">
        <v>0.93834862385321105</v>
      </c>
      <c r="L71" s="3">
        <v>21</v>
      </c>
      <c r="M71" s="23">
        <f>J71/J$123*0.7+K71*0.25+L71/27*0.05</f>
        <v>0.79847604485219159</v>
      </c>
      <c r="N71" s="18">
        <f t="shared" si="6"/>
        <v>4</v>
      </c>
      <c r="O71" s="3"/>
      <c r="P71" s="3"/>
      <c r="Q71" s="3"/>
    </row>
    <row r="72" spans="1:17" x14ac:dyDescent="0.25">
      <c r="A72" s="3"/>
      <c r="B72" s="27"/>
      <c r="C72" s="3" t="s">
        <v>133</v>
      </c>
      <c r="D72" s="3"/>
      <c r="E72" s="3"/>
      <c r="F72" s="3"/>
      <c r="G72" s="3"/>
      <c r="H72" s="3"/>
      <c r="I72" s="3"/>
      <c r="J72" s="3">
        <f t="shared" ref="J72:J74" si="7">SUM(D72:I72)</f>
        <v>0</v>
      </c>
      <c r="K72" s="4">
        <v>0.96761467889908259</v>
      </c>
      <c r="L72" s="3">
        <v>26.5</v>
      </c>
      <c r="M72" s="23">
        <f t="shared" si="5"/>
        <v>0.29097774379884472</v>
      </c>
      <c r="N72" s="18">
        <f t="shared" si="6"/>
        <v>-2</v>
      </c>
      <c r="O72" s="3"/>
      <c r="P72" s="3"/>
      <c r="Q72" s="3"/>
    </row>
    <row r="73" spans="1:17" x14ac:dyDescent="0.25">
      <c r="A73" s="3"/>
      <c r="B73" s="27"/>
      <c r="C73" s="3"/>
      <c r="D73" s="3"/>
      <c r="E73" s="3"/>
      <c r="F73" s="3"/>
      <c r="G73" s="3"/>
      <c r="H73" s="3"/>
      <c r="I73" s="3"/>
      <c r="J73" s="3"/>
      <c r="K73" s="4"/>
      <c r="L73" s="3"/>
      <c r="M73" s="23"/>
      <c r="N73" s="18">
        <f t="shared" si="6"/>
        <v>-4</v>
      </c>
      <c r="O73" s="3"/>
      <c r="P73" s="3"/>
      <c r="Q73" s="3"/>
    </row>
    <row r="74" spans="1:17" x14ac:dyDescent="0.25">
      <c r="A74" s="3"/>
      <c r="B74" s="27"/>
      <c r="C74" s="3" t="s">
        <v>135</v>
      </c>
      <c r="D74" s="3"/>
      <c r="E74" s="3"/>
      <c r="F74" s="3"/>
      <c r="G74" s="3"/>
      <c r="H74" s="3"/>
      <c r="I74" s="3"/>
      <c r="J74" s="3">
        <f t="shared" si="7"/>
        <v>0</v>
      </c>
      <c r="K74" s="4">
        <v>0.99467889908256879</v>
      </c>
      <c r="L74" s="3">
        <v>27</v>
      </c>
      <c r="M74" s="23">
        <f t="shared" si="5"/>
        <v>0.29866972477064219</v>
      </c>
      <c r="N74" s="18">
        <f t="shared" si="6"/>
        <v>-1</v>
      </c>
      <c r="O74" s="3"/>
      <c r="P74" s="3"/>
      <c r="Q74" s="3"/>
    </row>
    <row r="75" spans="1:17" x14ac:dyDescent="0.25">
      <c r="A75" s="3"/>
      <c r="B75" s="27"/>
      <c r="C75" s="3" t="s">
        <v>137</v>
      </c>
      <c r="D75" s="3"/>
      <c r="E75" s="3"/>
      <c r="F75" s="3"/>
      <c r="G75" s="3"/>
      <c r="H75" s="3"/>
      <c r="I75" s="3"/>
      <c r="J75" s="3"/>
      <c r="K75" s="4">
        <v>0.88532110091743121</v>
      </c>
      <c r="L75" s="3">
        <v>12</v>
      </c>
      <c r="M75" s="23">
        <f t="shared" si="5"/>
        <v>0.24355249745158003</v>
      </c>
      <c r="N75" s="18">
        <f t="shared" si="6"/>
        <v>-2</v>
      </c>
      <c r="O75" s="3"/>
      <c r="P75" s="3"/>
      <c r="Q75" s="3"/>
    </row>
    <row r="76" spans="1:17" x14ac:dyDescent="0.25">
      <c r="A76" s="3"/>
      <c r="B76" s="27"/>
      <c r="C76" s="3" t="s">
        <v>139</v>
      </c>
      <c r="D76" s="3"/>
      <c r="E76" s="3"/>
      <c r="F76" s="3"/>
      <c r="G76" s="3"/>
      <c r="H76" s="3"/>
      <c r="I76" s="3"/>
      <c r="J76" s="3"/>
      <c r="K76" s="4"/>
      <c r="L76" s="3"/>
      <c r="M76" s="23" t="s">
        <v>237</v>
      </c>
      <c r="N76" s="18" t="s">
        <v>237</v>
      </c>
      <c r="O76" s="3"/>
      <c r="P76" s="3"/>
      <c r="Q76" s="3"/>
    </row>
    <row r="77" spans="1:17" x14ac:dyDescent="0.25">
      <c r="A77" s="3"/>
      <c r="B77" s="27"/>
      <c r="C77" s="3" t="s">
        <v>141</v>
      </c>
      <c r="D77" s="3"/>
      <c r="E77" s="3"/>
      <c r="F77" s="3"/>
      <c r="G77" s="3"/>
      <c r="H77" s="3"/>
      <c r="I77" s="3"/>
      <c r="J77" s="3">
        <f t="shared" ref="J77:J82" si="8">SUM(D77:I77)</f>
        <v>0</v>
      </c>
      <c r="K77" s="4">
        <v>0.99577981651376157</v>
      </c>
      <c r="L77" s="3">
        <v>27</v>
      </c>
      <c r="M77" s="23">
        <f t="shared" si="5"/>
        <v>0.29894495412844041</v>
      </c>
      <c r="N77" s="18">
        <f t="shared" si="6"/>
        <v>-1</v>
      </c>
      <c r="O77" s="3"/>
      <c r="P77" s="3"/>
      <c r="Q77" s="3"/>
    </row>
    <row r="78" spans="1:17" x14ac:dyDescent="0.25">
      <c r="A78" s="3"/>
      <c r="B78" s="27"/>
      <c r="C78" s="3" t="s">
        <v>143</v>
      </c>
      <c r="D78" s="3">
        <v>3</v>
      </c>
      <c r="E78" s="3">
        <v>3</v>
      </c>
      <c r="F78" s="3">
        <v>4</v>
      </c>
      <c r="G78" s="3">
        <v>2</v>
      </c>
      <c r="H78" s="3">
        <v>3</v>
      </c>
      <c r="I78" s="3">
        <v>1</v>
      </c>
      <c r="J78" s="3">
        <f t="shared" ref="J78" si="9">SUM(D78:I78)</f>
        <v>16</v>
      </c>
      <c r="K78" s="4">
        <v>0.97770642201834856</v>
      </c>
      <c r="L78" s="3">
        <v>27</v>
      </c>
      <c r="M78" s="23">
        <f t="shared" si="5"/>
        <v>0.60553771661569822</v>
      </c>
      <c r="N78" s="18">
        <f t="shared" si="6"/>
        <v>2</v>
      </c>
      <c r="O78" s="3"/>
      <c r="P78" s="3"/>
      <c r="Q78" s="3"/>
    </row>
    <row r="79" spans="1:17" x14ac:dyDescent="0.25">
      <c r="A79" s="3"/>
      <c r="B79" s="27"/>
      <c r="C79" s="3" t="s">
        <v>145</v>
      </c>
      <c r="D79" s="3"/>
      <c r="E79" s="3"/>
      <c r="F79" s="3"/>
      <c r="G79" s="3"/>
      <c r="H79" s="3"/>
      <c r="I79" s="3"/>
      <c r="J79" s="3">
        <f t="shared" si="8"/>
        <v>0</v>
      </c>
      <c r="K79" s="4">
        <v>0.99238532110091748</v>
      </c>
      <c r="L79" s="3">
        <v>27</v>
      </c>
      <c r="M79" s="23">
        <f t="shared" si="5"/>
        <v>0.29809633027522936</v>
      </c>
      <c r="N79" s="18">
        <f t="shared" si="6"/>
        <v>-1</v>
      </c>
      <c r="O79" s="3"/>
      <c r="P79" s="3"/>
      <c r="Q79" s="3"/>
    </row>
    <row r="80" spans="1:17" x14ac:dyDescent="0.25">
      <c r="A80" s="3"/>
      <c r="B80" s="27"/>
      <c r="C80" s="3" t="s">
        <v>147</v>
      </c>
      <c r="D80" s="3"/>
      <c r="E80" s="3"/>
      <c r="F80" s="3"/>
      <c r="G80" s="3"/>
      <c r="H80" s="3"/>
      <c r="I80" s="3"/>
      <c r="J80" s="3"/>
      <c r="K80" s="4"/>
      <c r="L80" s="3"/>
      <c r="M80" s="23"/>
      <c r="N80" s="18">
        <f t="shared" si="6"/>
        <v>-4</v>
      </c>
      <c r="O80" s="3"/>
      <c r="P80" s="3"/>
      <c r="Q80" s="3"/>
    </row>
    <row r="81" spans="1:17" x14ac:dyDescent="0.25">
      <c r="A81" s="3"/>
      <c r="B81" s="27"/>
      <c r="C81" s="3" t="s">
        <v>149</v>
      </c>
      <c r="D81" s="3"/>
      <c r="E81" s="3"/>
      <c r="F81" s="3"/>
      <c r="G81" s="3"/>
      <c r="H81" s="3"/>
      <c r="I81" s="3"/>
      <c r="J81" s="3">
        <f t="shared" si="8"/>
        <v>0</v>
      </c>
      <c r="K81" s="4">
        <v>0.99256880733944952</v>
      </c>
      <c r="L81" s="3">
        <v>27</v>
      </c>
      <c r="M81" s="23">
        <f t="shared" si="5"/>
        <v>0.2981422018348624</v>
      </c>
      <c r="N81" s="18">
        <f t="shared" si="6"/>
        <v>-1</v>
      </c>
      <c r="O81" s="3"/>
      <c r="P81" s="3"/>
      <c r="Q81" s="3"/>
    </row>
    <row r="82" spans="1:17" x14ac:dyDescent="0.25">
      <c r="A82" s="3"/>
      <c r="B82" s="27"/>
      <c r="C82" s="3" t="s">
        <v>151</v>
      </c>
      <c r="D82" s="3">
        <v>4</v>
      </c>
      <c r="E82" s="3">
        <v>3</v>
      </c>
      <c r="F82" s="3">
        <v>6</v>
      </c>
      <c r="G82" s="3">
        <v>2</v>
      </c>
      <c r="H82" s="3">
        <v>4</v>
      </c>
      <c r="I82" s="3">
        <v>2</v>
      </c>
      <c r="J82" s="3">
        <f t="shared" si="8"/>
        <v>21</v>
      </c>
      <c r="K82" s="4">
        <v>0.58587155963302751</v>
      </c>
      <c r="L82" s="3">
        <v>10</v>
      </c>
      <c r="M82" s="23">
        <f t="shared" si="5"/>
        <v>0.57331974176010869</v>
      </c>
      <c r="N82" s="18">
        <f t="shared" si="6"/>
        <v>1</v>
      </c>
      <c r="O82" s="3"/>
      <c r="P82" s="3"/>
      <c r="Q82" s="3"/>
    </row>
    <row r="83" spans="1:17" x14ac:dyDescent="0.25">
      <c r="A83" s="3"/>
      <c r="B83" s="27"/>
      <c r="C83" s="3" t="s">
        <v>152</v>
      </c>
      <c r="D83" s="3"/>
      <c r="E83" s="3"/>
      <c r="F83" s="3"/>
      <c r="G83" s="3"/>
      <c r="H83" s="3"/>
      <c r="I83" s="3"/>
      <c r="J83" s="3"/>
      <c r="K83" s="4"/>
      <c r="L83" s="3"/>
      <c r="M83" s="23"/>
      <c r="N83" s="18">
        <f t="shared" si="6"/>
        <v>-4</v>
      </c>
      <c r="O83" s="3"/>
      <c r="P83" s="3"/>
      <c r="Q83" s="3"/>
    </row>
    <row r="84" spans="1:17" x14ac:dyDescent="0.25">
      <c r="A84" s="3"/>
      <c r="B84" s="27"/>
      <c r="C84" s="3" t="s">
        <v>154</v>
      </c>
      <c r="D84" s="3"/>
      <c r="E84" s="3"/>
      <c r="F84" s="3"/>
      <c r="G84" s="3"/>
      <c r="H84" s="3"/>
      <c r="I84" s="3"/>
      <c r="J84" s="3"/>
      <c r="K84" s="4">
        <v>0.20642201834862386</v>
      </c>
      <c r="L84" s="3"/>
      <c r="M84" s="23"/>
      <c r="N84" s="18">
        <f t="shared" si="6"/>
        <v>-4</v>
      </c>
      <c r="O84" s="3"/>
      <c r="P84" s="3"/>
      <c r="Q84" s="3"/>
    </row>
    <row r="85" spans="1:17" x14ac:dyDescent="0.25">
      <c r="A85" s="3"/>
      <c r="B85" s="27"/>
      <c r="C85" s="3" t="s">
        <v>156</v>
      </c>
      <c r="D85" s="3"/>
      <c r="E85" s="3"/>
      <c r="F85" s="3"/>
      <c r="G85" s="3"/>
      <c r="H85" s="3"/>
      <c r="I85" s="3"/>
      <c r="J85" s="3">
        <f t="shared" ref="J85:J98" si="10">SUM(D85:I85)</f>
        <v>0</v>
      </c>
      <c r="K85" s="4">
        <v>0.9438532110091743</v>
      </c>
      <c r="L85" s="3">
        <v>15</v>
      </c>
      <c r="M85" s="23">
        <f t="shared" ref="M85:M98" si="11">J85/J$123*0.7+K85*0.25+L85/27*0.05</f>
        <v>0.26374108053007134</v>
      </c>
      <c r="N85" s="18">
        <f t="shared" si="6"/>
        <v>-2</v>
      </c>
      <c r="O85" s="3"/>
      <c r="P85" s="3"/>
      <c r="Q85" s="3"/>
    </row>
    <row r="86" spans="1:17" x14ac:dyDescent="0.25">
      <c r="A86" s="3"/>
      <c r="B86" s="27"/>
      <c r="C86" s="3" t="s">
        <v>157</v>
      </c>
      <c r="D86" s="3"/>
      <c r="E86" s="3"/>
      <c r="F86" s="3"/>
      <c r="G86" s="3"/>
      <c r="H86" s="3"/>
      <c r="I86" s="3"/>
      <c r="J86" s="3">
        <f t="shared" si="10"/>
        <v>0</v>
      </c>
      <c r="K86" s="4">
        <v>0.98504587155963308</v>
      </c>
      <c r="L86" s="3">
        <v>22</v>
      </c>
      <c r="M86" s="23">
        <f t="shared" si="11"/>
        <v>0.28700220863064901</v>
      </c>
      <c r="N86" s="18">
        <f t="shared" si="6"/>
        <v>-2</v>
      </c>
      <c r="O86" s="3"/>
      <c r="P86" s="3"/>
      <c r="Q86" s="3"/>
    </row>
    <row r="87" spans="1:17" x14ac:dyDescent="0.25">
      <c r="A87" s="3"/>
      <c r="B87" s="27"/>
      <c r="C87" s="3" t="s">
        <v>159</v>
      </c>
      <c r="D87" s="3"/>
      <c r="E87" s="3"/>
      <c r="F87" s="3"/>
      <c r="G87" s="3"/>
      <c r="H87" s="3"/>
      <c r="I87" s="3"/>
      <c r="J87" s="3">
        <f t="shared" si="10"/>
        <v>0</v>
      </c>
      <c r="K87" s="4">
        <v>0.48477064220183491</v>
      </c>
      <c r="L87" s="3">
        <v>16</v>
      </c>
      <c r="M87" s="23">
        <f t="shared" si="11"/>
        <v>0.15082229018008836</v>
      </c>
      <c r="N87" s="18">
        <f t="shared" si="6"/>
        <v>-3</v>
      </c>
      <c r="O87" s="3"/>
      <c r="P87" s="3"/>
      <c r="Q87" s="3"/>
    </row>
    <row r="88" spans="1:17" x14ac:dyDescent="0.25">
      <c r="A88" s="3"/>
      <c r="B88" s="27"/>
      <c r="C88" s="3" t="s">
        <v>161</v>
      </c>
      <c r="D88" s="3"/>
      <c r="E88" s="3"/>
      <c r="F88" s="3"/>
      <c r="G88" s="3"/>
      <c r="H88" s="3"/>
      <c r="I88" s="3"/>
      <c r="J88" s="3">
        <f t="shared" si="10"/>
        <v>0</v>
      </c>
      <c r="K88" s="4">
        <v>0.96174311926605505</v>
      </c>
      <c r="L88" s="3">
        <v>27</v>
      </c>
      <c r="M88" s="23">
        <f t="shared" si="11"/>
        <v>0.29043577981651375</v>
      </c>
      <c r="N88" s="18">
        <f t="shared" si="6"/>
        <v>-2</v>
      </c>
      <c r="O88" s="3"/>
      <c r="P88" s="3"/>
      <c r="Q88" s="3"/>
    </row>
    <row r="89" spans="1:17" x14ac:dyDescent="0.25">
      <c r="A89" s="3"/>
      <c r="B89" s="27"/>
      <c r="C89" s="3" t="s">
        <v>163</v>
      </c>
      <c r="D89" s="3"/>
      <c r="E89" s="3"/>
      <c r="F89" s="3"/>
      <c r="G89" s="3"/>
      <c r="H89" s="3"/>
      <c r="I89" s="3"/>
      <c r="J89" s="3"/>
      <c r="K89" s="4"/>
      <c r="L89" s="3"/>
      <c r="M89" s="23"/>
      <c r="N89" s="18">
        <f t="shared" si="6"/>
        <v>-4</v>
      </c>
      <c r="O89" s="3"/>
      <c r="P89" s="3"/>
      <c r="Q89" s="3"/>
    </row>
    <row r="90" spans="1:17" x14ac:dyDescent="0.25">
      <c r="A90" s="3"/>
      <c r="B90" s="27"/>
      <c r="C90" s="3" t="s">
        <v>165</v>
      </c>
      <c r="D90" s="3"/>
      <c r="E90" s="3"/>
      <c r="F90" s="3"/>
      <c r="G90" s="3"/>
      <c r="H90" s="3"/>
      <c r="I90" s="3"/>
      <c r="J90" s="3">
        <f t="shared" si="10"/>
        <v>0</v>
      </c>
      <c r="K90" s="4">
        <v>0.74697247706422021</v>
      </c>
      <c r="L90" s="3">
        <v>27</v>
      </c>
      <c r="M90" s="23">
        <f t="shared" si="11"/>
        <v>0.23674311926605507</v>
      </c>
      <c r="N90" s="18">
        <f t="shared" si="6"/>
        <v>-2</v>
      </c>
      <c r="O90" s="3"/>
      <c r="P90" s="3"/>
      <c r="Q90" s="3"/>
    </row>
    <row r="91" spans="1:17" x14ac:dyDescent="0.25">
      <c r="A91" s="3"/>
      <c r="B91" s="27"/>
      <c r="C91" s="3" t="s">
        <v>166</v>
      </c>
      <c r="D91" s="3"/>
      <c r="E91" s="3"/>
      <c r="F91" s="3"/>
      <c r="G91" s="3"/>
      <c r="H91" s="3"/>
      <c r="I91" s="3"/>
      <c r="J91" s="3">
        <f t="shared" si="10"/>
        <v>0</v>
      </c>
      <c r="K91" s="4">
        <v>0.95990825688073389</v>
      </c>
      <c r="L91" s="3">
        <v>15</v>
      </c>
      <c r="M91" s="23">
        <f t="shared" si="11"/>
        <v>0.26775484199796123</v>
      </c>
      <c r="N91" s="18">
        <f t="shared" si="6"/>
        <v>-2</v>
      </c>
      <c r="O91" s="3"/>
      <c r="P91" s="3"/>
      <c r="Q91" s="3"/>
    </row>
    <row r="92" spans="1:17" x14ac:dyDescent="0.25">
      <c r="A92" s="3"/>
      <c r="B92" s="27"/>
      <c r="C92" s="3" t="s">
        <v>168</v>
      </c>
      <c r="D92" s="3"/>
      <c r="E92" s="3"/>
      <c r="F92" s="3"/>
      <c r="G92" s="3"/>
      <c r="H92" s="3"/>
      <c r="I92" s="3"/>
      <c r="J92" s="3">
        <f t="shared" si="10"/>
        <v>0</v>
      </c>
      <c r="K92" s="4">
        <v>0.97449541284403673</v>
      </c>
      <c r="L92" s="3">
        <v>27</v>
      </c>
      <c r="M92" s="23">
        <f t="shared" si="11"/>
        <v>0.2936238532110092</v>
      </c>
      <c r="N92" s="18">
        <f t="shared" si="6"/>
        <v>-2</v>
      </c>
      <c r="O92" s="3"/>
      <c r="P92" s="3"/>
      <c r="Q92" s="3"/>
    </row>
    <row r="93" spans="1:17" x14ac:dyDescent="0.25">
      <c r="A93" s="3"/>
      <c r="B93" s="27"/>
      <c r="C93" s="3" t="s">
        <v>170</v>
      </c>
      <c r="D93" s="3"/>
      <c r="E93" s="3"/>
      <c r="F93" s="3"/>
      <c r="G93" s="3"/>
      <c r="H93" s="3"/>
      <c r="I93" s="3"/>
      <c r="J93" s="3"/>
      <c r="K93" s="4">
        <v>0</v>
      </c>
      <c r="L93" s="3"/>
      <c r="M93" s="23"/>
      <c r="N93" s="18">
        <f t="shared" si="6"/>
        <v>-4</v>
      </c>
      <c r="O93" s="3"/>
      <c r="P93" s="3"/>
      <c r="Q93" s="3"/>
    </row>
    <row r="94" spans="1:17" x14ac:dyDescent="0.25">
      <c r="A94" s="3"/>
      <c r="B94" s="27"/>
      <c r="C94" s="3" t="s">
        <v>172</v>
      </c>
      <c r="D94" s="3"/>
      <c r="E94" s="3"/>
      <c r="F94" s="3"/>
      <c r="G94" s="3"/>
      <c r="H94" s="3"/>
      <c r="I94" s="3"/>
      <c r="J94" s="3">
        <f t="shared" si="10"/>
        <v>0</v>
      </c>
      <c r="K94" s="4">
        <v>0.88128440366972483</v>
      </c>
      <c r="L94" s="3">
        <v>27</v>
      </c>
      <c r="M94" s="23">
        <f t="shared" si="11"/>
        <v>0.27032110091743122</v>
      </c>
      <c r="N94" s="18">
        <f t="shared" si="6"/>
        <v>-2</v>
      </c>
      <c r="O94" s="3"/>
      <c r="P94" s="3"/>
      <c r="Q94" s="3"/>
    </row>
    <row r="95" spans="1:17" x14ac:dyDescent="0.25">
      <c r="A95" s="3"/>
      <c r="B95" s="27"/>
      <c r="C95" s="3" t="s">
        <v>174</v>
      </c>
      <c r="D95" s="3"/>
      <c r="E95" s="3"/>
      <c r="F95" s="3"/>
      <c r="G95" s="3"/>
      <c r="H95" s="3"/>
      <c r="I95" s="3"/>
      <c r="J95" s="3">
        <f t="shared" si="10"/>
        <v>0</v>
      </c>
      <c r="K95" s="4">
        <v>0.68541284403669722</v>
      </c>
      <c r="L95" s="3">
        <v>21</v>
      </c>
      <c r="M95" s="23">
        <f t="shared" si="11"/>
        <v>0.21024209989806319</v>
      </c>
      <c r="N95" s="18">
        <f t="shared" si="6"/>
        <v>-2</v>
      </c>
      <c r="O95" s="3"/>
      <c r="P95" s="3"/>
      <c r="Q95" s="3"/>
    </row>
    <row r="96" spans="1:17" x14ac:dyDescent="0.25">
      <c r="A96" s="3"/>
      <c r="B96" s="27"/>
      <c r="C96" s="3" t="s">
        <v>176</v>
      </c>
      <c r="D96" s="3"/>
      <c r="E96" s="3"/>
      <c r="F96" s="3"/>
      <c r="G96" s="3"/>
      <c r="H96" s="3"/>
      <c r="I96" s="3"/>
      <c r="J96" s="3">
        <f t="shared" si="10"/>
        <v>0</v>
      </c>
      <c r="K96" s="4">
        <v>0.94</v>
      </c>
      <c r="L96" s="3">
        <v>27</v>
      </c>
      <c r="M96" s="23">
        <f t="shared" si="11"/>
        <v>0.28499999999999998</v>
      </c>
      <c r="N96" s="18">
        <f t="shared" si="6"/>
        <v>-2</v>
      </c>
      <c r="O96" s="3"/>
      <c r="P96" s="3"/>
      <c r="Q96" s="3"/>
    </row>
    <row r="97" spans="1:17" x14ac:dyDescent="0.25">
      <c r="A97" s="3"/>
      <c r="B97" s="27"/>
      <c r="C97" s="3" t="s">
        <v>177</v>
      </c>
      <c r="D97" s="3"/>
      <c r="E97" s="3"/>
      <c r="F97" s="3"/>
      <c r="G97" s="3"/>
      <c r="H97" s="3"/>
      <c r="I97" s="3"/>
      <c r="J97" s="3">
        <f t="shared" si="10"/>
        <v>0</v>
      </c>
      <c r="K97" s="4">
        <v>0.97798165137614679</v>
      </c>
      <c r="L97" s="3">
        <v>25</v>
      </c>
      <c r="M97" s="23">
        <f t="shared" si="11"/>
        <v>0.29079170914033298</v>
      </c>
      <c r="N97" s="18">
        <f t="shared" si="6"/>
        <v>-2</v>
      </c>
      <c r="O97" s="3"/>
      <c r="P97" s="3"/>
      <c r="Q97" s="3"/>
    </row>
    <row r="98" spans="1:17" x14ac:dyDescent="0.25">
      <c r="A98" s="3"/>
      <c r="B98" s="27"/>
      <c r="C98" s="3" t="s">
        <v>179</v>
      </c>
      <c r="D98" s="3">
        <v>5</v>
      </c>
      <c r="E98" s="3">
        <v>5</v>
      </c>
      <c r="F98" s="3">
        <v>6</v>
      </c>
      <c r="G98" s="3">
        <v>0</v>
      </c>
      <c r="H98" s="3">
        <v>0</v>
      </c>
      <c r="I98" s="3">
        <v>0</v>
      </c>
      <c r="J98" s="3">
        <f t="shared" si="10"/>
        <v>16</v>
      </c>
      <c r="K98" s="4">
        <v>6.8256880733944952E-2</v>
      </c>
      <c r="L98" s="3">
        <v>3</v>
      </c>
      <c r="M98" s="23">
        <f t="shared" si="11"/>
        <v>0.33373088685015284</v>
      </c>
      <c r="N98" s="18">
        <f t="shared" si="6"/>
        <v>-1</v>
      </c>
      <c r="O98" s="3"/>
      <c r="P98" s="3"/>
      <c r="Q98" s="3"/>
    </row>
    <row r="99" spans="1:17" x14ac:dyDescent="0.25">
      <c r="A99" s="3"/>
      <c r="B99" s="27"/>
      <c r="C99" s="3" t="s">
        <v>181</v>
      </c>
      <c r="D99" s="3"/>
      <c r="E99" s="3"/>
      <c r="F99" s="3"/>
      <c r="G99" s="3"/>
      <c r="H99" s="3"/>
      <c r="I99" s="3"/>
      <c r="J99" s="3"/>
      <c r="K99" s="4"/>
      <c r="L99" s="3"/>
      <c r="M99" s="23"/>
      <c r="N99" s="18">
        <f t="shared" si="6"/>
        <v>-4</v>
      </c>
      <c r="O99" s="3"/>
      <c r="P99" s="3"/>
      <c r="Q99" s="3"/>
    </row>
    <row r="100" spans="1:17" x14ac:dyDescent="0.25">
      <c r="A100" s="3"/>
      <c r="B100" s="27"/>
      <c r="C100" s="3" t="s">
        <v>183</v>
      </c>
      <c r="D100" s="3">
        <v>4</v>
      </c>
      <c r="E100" s="3">
        <v>2</v>
      </c>
      <c r="F100" s="3">
        <v>0</v>
      </c>
      <c r="G100" s="3">
        <v>0</v>
      </c>
      <c r="H100" s="3">
        <v>0</v>
      </c>
      <c r="I100" s="3">
        <v>0</v>
      </c>
      <c r="J100" s="3">
        <f t="shared" ref="J100:J111" si="12">SUM(D100:I100)</f>
        <v>6</v>
      </c>
      <c r="K100" s="4">
        <v>0.69844036697247702</v>
      </c>
      <c r="L100" s="3">
        <v>7</v>
      </c>
      <c r="M100" s="23">
        <f t="shared" ref="M100:M120" si="13">J100/J$123*0.7+K100*0.25+L100/27*0.05</f>
        <v>0.30423972137274885</v>
      </c>
      <c r="N100" s="18">
        <f t="shared" si="6"/>
        <v>-1</v>
      </c>
      <c r="O100" s="3"/>
      <c r="P100" s="3"/>
      <c r="Q100" s="3"/>
    </row>
    <row r="101" spans="1:17" x14ac:dyDescent="0.25">
      <c r="A101" s="3"/>
      <c r="B101" s="27"/>
      <c r="C101" s="3" t="s">
        <v>185</v>
      </c>
      <c r="D101" s="3"/>
      <c r="E101" s="3"/>
      <c r="F101" s="3"/>
      <c r="G101" s="3"/>
      <c r="H101" s="3"/>
      <c r="I101" s="3"/>
      <c r="J101" s="3">
        <f t="shared" si="12"/>
        <v>0</v>
      </c>
      <c r="K101" s="4">
        <v>0.98155963302752292</v>
      </c>
      <c r="L101" s="3">
        <v>17</v>
      </c>
      <c r="M101" s="23">
        <f t="shared" si="13"/>
        <v>0.27687138973836223</v>
      </c>
      <c r="N101" s="18">
        <f t="shared" si="6"/>
        <v>-2</v>
      </c>
      <c r="O101" s="3"/>
      <c r="P101" s="3"/>
      <c r="Q101" s="3"/>
    </row>
    <row r="102" spans="1:17" x14ac:dyDescent="0.25">
      <c r="A102" s="3"/>
      <c r="B102" s="27"/>
      <c r="C102" s="3" t="s">
        <v>187</v>
      </c>
      <c r="D102" s="3"/>
      <c r="E102" s="3"/>
      <c r="F102" s="3"/>
      <c r="G102" s="3"/>
      <c r="H102" s="3"/>
      <c r="I102" s="3"/>
      <c r="J102" s="3">
        <f t="shared" si="12"/>
        <v>0</v>
      </c>
      <c r="K102" s="4">
        <v>0.74174311926605496</v>
      </c>
      <c r="L102" s="3">
        <v>27</v>
      </c>
      <c r="M102" s="23">
        <f t="shared" si="13"/>
        <v>0.23543577981651376</v>
      </c>
      <c r="N102" s="18">
        <f t="shared" si="6"/>
        <v>-2</v>
      </c>
      <c r="O102" s="3"/>
      <c r="P102" s="3"/>
      <c r="Q102" s="3"/>
    </row>
    <row r="103" spans="1:17" x14ac:dyDescent="0.25">
      <c r="A103" s="3"/>
      <c r="B103" s="27"/>
      <c r="C103" s="3" t="s">
        <v>189</v>
      </c>
      <c r="D103" s="3"/>
      <c r="E103" s="3"/>
      <c r="F103" s="3"/>
      <c r="G103" s="3"/>
      <c r="H103" s="3"/>
      <c r="I103" s="3"/>
      <c r="J103" s="3">
        <f t="shared" si="12"/>
        <v>0</v>
      </c>
      <c r="K103" s="4">
        <v>0.96678899082568803</v>
      </c>
      <c r="L103" s="3">
        <v>17</v>
      </c>
      <c r="M103" s="23">
        <f t="shared" si="13"/>
        <v>0.27317872918790348</v>
      </c>
      <c r="N103" s="18">
        <f t="shared" si="6"/>
        <v>-2</v>
      </c>
      <c r="O103" s="3"/>
      <c r="P103" s="3"/>
      <c r="Q103" s="3"/>
    </row>
    <row r="104" spans="1:17" x14ac:dyDescent="0.25">
      <c r="A104" s="3"/>
      <c r="B104" s="27"/>
      <c r="C104" s="3" t="s">
        <v>190</v>
      </c>
      <c r="D104" s="3"/>
      <c r="E104" s="3"/>
      <c r="F104" s="3"/>
      <c r="G104" s="3"/>
      <c r="H104" s="3"/>
      <c r="I104" s="3"/>
      <c r="J104" s="3">
        <f t="shared" si="12"/>
        <v>0</v>
      </c>
      <c r="K104" s="4">
        <v>0.97889908256880731</v>
      </c>
      <c r="L104" s="3">
        <v>27</v>
      </c>
      <c r="M104" s="23">
        <f t="shared" si="13"/>
        <v>0.29472477064220182</v>
      </c>
      <c r="N104" s="18">
        <f t="shared" si="6"/>
        <v>-2</v>
      </c>
      <c r="O104" s="3"/>
      <c r="P104" s="3"/>
      <c r="Q104" s="3"/>
    </row>
    <row r="105" spans="1:17" x14ac:dyDescent="0.25">
      <c r="A105" s="3"/>
      <c r="B105" s="27"/>
      <c r="C105" s="3" t="s">
        <v>192</v>
      </c>
      <c r="D105" s="3"/>
      <c r="E105" s="3"/>
      <c r="F105" s="3"/>
      <c r="G105" s="3"/>
      <c r="H105" s="3"/>
      <c r="I105" s="3"/>
      <c r="J105" s="3">
        <f t="shared" si="12"/>
        <v>0</v>
      </c>
      <c r="K105" s="4">
        <v>0.91247706422018338</v>
      </c>
      <c r="L105" s="3">
        <v>26.5</v>
      </c>
      <c r="M105" s="23">
        <f t="shared" si="13"/>
        <v>0.27719334012911989</v>
      </c>
      <c r="N105" s="18">
        <f t="shared" si="6"/>
        <v>-2</v>
      </c>
      <c r="O105" s="3"/>
      <c r="P105" s="3"/>
      <c r="Q105" s="3"/>
    </row>
    <row r="106" spans="1:17" x14ac:dyDescent="0.25">
      <c r="A106" s="3"/>
      <c r="B106" s="27"/>
      <c r="C106" s="3" t="s">
        <v>194</v>
      </c>
      <c r="D106" s="3"/>
      <c r="E106" s="3"/>
      <c r="F106" s="3"/>
      <c r="G106" s="3"/>
      <c r="H106" s="3"/>
      <c r="I106" s="3"/>
      <c r="J106" s="3">
        <f t="shared" si="12"/>
        <v>0</v>
      </c>
      <c r="K106" s="4">
        <v>0.99385321100917434</v>
      </c>
      <c r="L106" s="3">
        <v>27</v>
      </c>
      <c r="M106" s="23">
        <f t="shared" si="13"/>
        <v>0.2984633027522936</v>
      </c>
      <c r="N106" s="18">
        <f t="shared" si="6"/>
        <v>-1</v>
      </c>
      <c r="O106" s="3"/>
      <c r="P106" s="3"/>
      <c r="Q106" s="3"/>
    </row>
    <row r="107" spans="1:17" x14ac:dyDescent="0.25">
      <c r="A107" s="3"/>
      <c r="B107" s="27"/>
      <c r="C107" s="3" t="s">
        <v>196</v>
      </c>
      <c r="D107" s="3"/>
      <c r="E107" s="3"/>
      <c r="F107" s="3"/>
      <c r="G107" s="3"/>
      <c r="H107" s="3"/>
      <c r="I107" s="3"/>
      <c r="J107" s="3">
        <f t="shared" si="12"/>
        <v>0</v>
      </c>
      <c r="K107" s="4">
        <v>0.98981651376146784</v>
      </c>
      <c r="L107" s="3">
        <v>21</v>
      </c>
      <c r="M107" s="23">
        <f t="shared" si="13"/>
        <v>0.28634301732925582</v>
      </c>
      <c r="N107" s="18">
        <f t="shared" si="6"/>
        <v>-2</v>
      </c>
      <c r="O107" s="3"/>
      <c r="P107" s="3"/>
      <c r="Q107" s="3"/>
    </row>
    <row r="108" spans="1:17" x14ac:dyDescent="0.25">
      <c r="A108" s="3"/>
      <c r="B108" s="27"/>
      <c r="C108" s="3" t="s">
        <v>198</v>
      </c>
      <c r="D108" s="3"/>
      <c r="E108" s="3"/>
      <c r="F108" s="3"/>
      <c r="G108" s="3"/>
      <c r="H108" s="3"/>
      <c r="I108" s="3"/>
      <c r="J108" s="3">
        <f t="shared" si="12"/>
        <v>0</v>
      </c>
      <c r="K108" s="4">
        <v>0.93504587155963304</v>
      </c>
      <c r="L108" s="3">
        <v>27</v>
      </c>
      <c r="M108" s="23">
        <f t="shared" si="13"/>
        <v>0.28376146788990825</v>
      </c>
      <c r="N108" s="18">
        <f t="shared" si="6"/>
        <v>-2</v>
      </c>
      <c r="O108" s="3"/>
      <c r="P108" s="3"/>
      <c r="Q108" s="3"/>
    </row>
    <row r="109" spans="1:17" x14ac:dyDescent="0.25">
      <c r="A109" s="3"/>
      <c r="B109" s="27"/>
      <c r="C109" s="3" t="s">
        <v>200</v>
      </c>
      <c r="D109" s="3">
        <v>5</v>
      </c>
      <c r="E109" s="3">
        <v>3</v>
      </c>
      <c r="F109" s="3">
        <v>4</v>
      </c>
      <c r="G109" s="3">
        <v>2</v>
      </c>
      <c r="H109" s="3">
        <v>5</v>
      </c>
      <c r="I109" s="3">
        <v>6</v>
      </c>
      <c r="J109" s="3">
        <f t="shared" si="12"/>
        <v>25</v>
      </c>
      <c r="K109" s="4">
        <v>0.99311926605504586</v>
      </c>
      <c r="L109" s="3">
        <v>21</v>
      </c>
      <c r="M109" s="23">
        <f t="shared" si="13"/>
        <v>0.77327981651376143</v>
      </c>
      <c r="N109" s="18">
        <f t="shared" si="6"/>
        <v>3</v>
      </c>
      <c r="O109" s="3"/>
      <c r="P109" s="3"/>
      <c r="Q109" s="3"/>
    </row>
    <row r="110" spans="1:17" x14ac:dyDescent="0.25">
      <c r="A110" s="3"/>
      <c r="B110" s="27"/>
      <c r="C110" s="3" t="s">
        <v>202</v>
      </c>
      <c r="D110" s="3"/>
      <c r="E110" s="3"/>
      <c r="F110" s="3"/>
      <c r="G110" s="3"/>
      <c r="H110" s="3"/>
      <c r="I110" s="3"/>
      <c r="J110" s="3">
        <f t="shared" si="12"/>
        <v>0</v>
      </c>
      <c r="K110" s="4">
        <v>0.37770642201834864</v>
      </c>
      <c r="L110" s="3">
        <v>9</v>
      </c>
      <c r="M110" s="23">
        <f t="shared" si="13"/>
        <v>0.11109327217125382</v>
      </c>
      <c r="N110" s="18">
        <f t="shared" si="6"/>
        <v>-3</v>
      </c>
      <c r="O110" s="3"/>
      <c r="P110" s="3"/>
      <c r="Q110" s="3"/>
    </row>
    <row r="111" spans="1:17" x14ac:dyDescent="0.25">
      <c r="A111" s="3"/>
      <c r="B111" s="27"/>
      <c r="C111" s="3" t="s">
        <v>204</v>
      </c>
      <c r="D111" s="3"/>
      <c r="E111" s="3"/>
      <c r="F111" s="3"/>
      <c r="G111" s="3"/>
      <c r="H111" s="3"/>
      <c r="I111" s="3"/>
      <c r="J111" s="3">
        <f t="shared" si="12"/>
        <v>0</v>
      </c>
      <c r="K111" s="4">
        <v>0.8024770642201835</v>
      </c>
      <c r="L111" s="3">
        <v>22</v>
      </c>
      <c r="M111" s="23">
        <f t="shared" si="13"/>
        <v>0.24136000679578662</v>
      </c>
      <c r="N111" s="18">
        <f t="shared" si="6"/>
        <v>-2</v>
      </c>
      <c r="O111" s="3"/>
      <c r="P111" s="3"/>
      <c r="Q111" s="3"/>
    </row>
    <row r="112" spans="1:17" x14ac:dyDescent="0.25">
      <c r="A112" s="3"/>
      <c r="B112" s="27"/>
      <c r="C112" s="3" t="s">
        <v>206</v>
      </c>
      <c r="D112" s="3"/>
      <c r="E112" s="3"/>
      <c r="F112" s="3"/>
      <c r="G112" s="3"/>
      <c r="H112" s="3"/>
      <c r="I112" s="3"/>
      <c r="J112" s="3"/>
      <c r="K112" s="4">
        <v>0</v>
      </c>
      <c r="L112" s="3"/>
      <c r="M112" s="23" t="s">
        <v>237</v>
      </c>
      <c r="N112" s="18">
        <v>0</v>
      </c>
      <c r="O112" s="3"/>
      <c r="P112" s="3"/>
      <c r="Q112" s="3"/>
    </row>
    <row r="113" spans="1:17" x14ac:dyDescent="0.25">
      <c r="A113" s="3"/>
      <c r="B113" s="27"/>
      <c r="C113" s="3" t="s">
        <v>208</v>
      </c>
      <c r="D113" s="3"/>
      <c r="E113" s="3"/>
      <c r="F113" s="3"/>
      <c r="G113" s="3"/>
      <c r="H113" s="3"/>
      <c r="I113" s="3"/>
      <c r="J113" s="3"/>
      <c r="K113" s="26">
        <v>0</v>
      </c>
      <c r="L113" s="3"/>
      <c r="M113" s="23">
        <f t="shared" si="13"/>
        <v>0</v>
      </c>
      <c r="N113" s="18">
        <f t="shared" si="6"/>
        <v>-4</v>
      </c>
      <c r="O113" s="3"/>
      <c r="P113" s="3"/>
      <c r="Q113" s="3"/>
    </row>
    <row r="114" spans="1:17" x14ac:dyDescent="0.25">
      <c r="A114" s="3"/>
      <c r="B114" s="27"/>
      <c r="C114" s="3" t="s">
        <v>210</v>
      </c>
      <c r="D114" s="3"/>
      <c r="E114" s="3"/>
      <c r="F114" s="3"/>
      <c r="G114" s="3"/>
      <c r="H114" s="3"/>
      <c r="I114" s="3"/>
      <c r="J114" s="3">
        <f t="shared" ref="J114:J120" si="14">SUM(D114:I114)</f>
        <v>0</v>
      </c>
      <c r="K114" s="4">
        <v>0.97220183486238532</v>
      </c>
      <c r="L114" s="3">
        <v>22</v>
      </c>
      <c r="M114" s="23">
        <f t="shared" si="13"/>
        <v>0.28379119945633707</v>
      </c>
      <c r="N114" s="18">
        <f t="shared" si="6"/>
        <v>-2</v>
      </c>
      <c r="O114" s="3"/>
      <c r="P114" s="3"/>
      <c r="Q114" s="3"/>
    </row>
    <row r="115" spans="1:17" x14ac:dyDescent="0.25">
      <c r="A115" s="3"/>
      <c r="B115" s="27"/>
      <c r="C115" s="3" t="s">
        <v>211</v>
      </c>
      <c r="D115" s="3"/>
      <c r="E115" s="3"/>
      <c r="F115" s="3"/>
      <c r="G115" s="3"/>
      <c r="H115" s="3"/>
      <c r="I115" s="3"/>
      <c r="J115" s="3">
        <f t="shared" si="14"/>
        <v>0</v>
      </c>
      <c r="K115" s="4">
        <v>0.95119266055045881</v>
      </c>
      <c r="L115" s="3">
        <v>27</v>
      </c>
      <c r="M115" s="23">
        <f t="shared" si="13"/>
        <v>0.28779816513761469</v>
      </c>
      <c r="N115" s="18">
        <f t="shared" si="6"/>
        <v>-2</v>
      </c>
      <c r="O115" s="3"/>
      <c r="P115" s="3"/>
      <c r="Q115" s="3"/>
    </row>
    <row r="116" spans="1:17" x14ac:dyDescent="0.25">
      <c r="A116" s="3"/>
      <c r="B116" s="27"/>
      <c r="C116" s="3" t="s">
        <v>213</v>
      </c>
      <c r="D116" s="3"/>
      <c r="E116" s="3"/>
      <c r="F116" s="3"/>
      <c r="G116" s="3"/>
      <c r="H116" s="3"/>
      <c r="I116" s="3"/>
      <c r="J116" s="3">
        <f t="shared" si="14"/>
        <v>0</v>
      </c>
      <c r="K116" s="4">
        <v>0.99238532110091748</v>
      </c>
      <c r="L116" s="3">
        <v>27</v>
      </c>
      <c r="M116" s="23">
        <f t="shared" si="13"/>
        <v>0.29809633027522936</v>
      </c>
      <c r="N116" s="18">
        <f t="shared" si="6"/>
        <v>-1</v>
      </c>
      <c r="O116" s="3"/>
      <c r="P116" s="3"/>
      <c r="Q116" s="3"/>
    </row>
    <row r="117" spans="1:17" x14ac:dyDescent="0.25">
      <c r="A117" s="3"/>
      <c r="B117" s="27"/>
      <c r="C117" s="3" t="s">
        <v>215</v>
      </c>
      <c r="D117" s="3"/>
      <c r="E117" s="3"/>
      <c r="F117" s="3"/>
      <c r="G117" s="3"/>
      <c r="H117" s="3"/>
      <c r="I117" s="3"/>
      <c r="J117" s="3">
        <f t="shared" si="14"/>
        <v>0</v>
      </c>
      <c r="K117" s="4">
        <v>0.9177981651376147</v>
      </c>
      <c r="L117" s="3">
        <v>27</v>
      </c>
      <c r="M117" s="23">
        <f t="shared" si="13"/>
        <v>0.27944954128440369</v>
      </c>
      <c r="N117" s="18">
        <f t="shared" si="6"/>
        <v>-2</v>
      </c>
      <c r="O117" s="3"/>
      <c r="P117" s="3"/>
      <c r="Q117" s="3"/>
    </row>
    <row r="118" spans="1:17" x14ac:dyDescent="0.25">
      <c r="A118" s="3"/>
      <c r="B118" s="27"/>
      <c r="C118" s="3" t="s">
        <v>217</v>
      </c>
      <c r="D118" s="3">
        <v>2</v>
      </c>
      <c r="E118" s="3">
        <v>5</v>
      </c>
      <c r="F118" s="3">
        <v>2</v>
      </c>
      <c r="G118" s="3">
        <v>3</v>
      </c>
      <c r="H118" s="3">
        <v>1</v>
      </c>
      <c r="I118" s="3">
        <v>1</v>
      </c>
      <c r="J118" s="3">
        <f t="shared" si="14"/>
        <v>14</v>
      </c>
      <c r="K118" s="4">
        <v>0.97183486238532113</v>
      </c>
      <c r="L118" s="3">
        <v>27</v>
      </c>
      <c r="M118" s="23">
        <f t="shared" si="13"/>
        <v>0.5651809378185525</v>
      </c>
      <c r="N118" s="18">
        <f t="shared" si="6"/>
        <v>1</v>
      </c>
      <c r="O118" s="3"/>
      <c r="P118" s="3"/>
      <c r="Q118" s="3"/>
    </row>
    <row r="119" spans="1:17" x14ac:dyDescent="0.25">
      <c r="A119" s="3"/>
      <c r="B119" s="27"/>
      <c r="C119" s="3" t="s">
        <v>218</v>
      </c>
      <c r="D119" s="3"/>
      <c r="E119" s="3"/>
      <c r="F119" s="3"/>
      <c r="G119" s="3"/>
      <c r="H119" s="3"/>
      <c r="I119" s="3"/>
      <c r="J119" s="3">
        <f t="shared" si="14"/>
        <v>0</v>
      </c>
      <c r="K119" s="4">
        <v>0.72366972477064218</v>
      </c>
      <c r="L119" s="3">
        <v>27</v>
      </c>
      <c r="M119" s="23">
        <f t="shared" si="13"/>
        <v>0.23091743119266056</v>
      </c>
      <c r="N119" s="18">
        <f t="shared" si="6"/>
        <v>-2</v>
      </c>
      <c r="O119" s="3"/>
      <c r="P119" s="3"/>
      <c r="Q119" s="3"/>
    </row>
    <row r="120" spans="1:17" x14ac:dyDescent="0.25">
      <c r="A120" s="3"/>
      <c r="B120" s="27"/>
      <c r="C120" s="3" t="s">
        <v>219</v>
      </c>
      <c r="D120" s="3"/>
      <c r="E120" s="3"/>
      <c r="F120" s="3"/>
      <c r="G120" s="3"/>
      <c r="H120" s="3"/>
      <c r="I120" s="3"/>
      <c r="J120" s="3">
        <f t="shared" si="14"/>
        <v>0</v>
      </c>
      <c r="K120" s="4">
        <v>0.97577981651376144</v>
      </c>
      <c r="L120" s="3">
        <v>27</v>
      </c>
      <c r="M120" s="23">
        <f t="shared" si="13"/>
        <v>0.29394495412844035</v>
      </c>
      <c r="N120" s="18">
        <f t="shared" si="6"/>
        <v>-2</v>
      </c>
      <c r="O120" s="3"/>
      <c r="P120" s="3"/>
      <c r="Q120" s="3"/>
    </row>
    <row r="121" spans="1:17" x14ac:dyDescent="0.25">
      <c r="A121" s="3"/>
      <c r="B121" s="27"/>
      <c r="C121" s="3" t="s">
        <v>221</v>
      </c>
      <c r="D121" s="3"/>
      <c r="E121" s="3"/>
      <c r="F121" s="3"/>
      <c r="G121" s="3"/>
      <c r="H121" s="3"/>
      <c r="I121" s="3"/>
      <c r="J121" s="3"/>
      <c r="K121" s="4"/>
      <c r="L121" s="3"/>
      <c r="M121" s="23"/>
      <c r="N121" s="18"/>
      <c r="O121" s="3"/>
      <c r="P121" s="3"/>
      <c r="Q121" s="3"/>
    </row>
    <row r="123" spans="1:17" x14ac:dyDescent="0.25">
      <c r="A123" s="3" t="s">
        <v>273</v>
      </c>
      <c r="B123" s="3"/>
      <c r="C123" s="3"/>
      <c r="D123" s="3"/>
      <c r="E123" s="3"/>
      <c r="F123" s="3"/>
      <c r="G123" s="3"/>
      <c r="H123" s="3"/>
      <c r="I123" s="3"/>
      <c r="J123" s="3">
        <v>36</v>
      </c>
      <c r="K123" s="3"/>
      <c r="L123" s="3" t="s">
        <v>237</v>
      </c>
    </row>
    <row r="124" spans="1:17" x14ac:dyDescent="0.25">
      <c r="A124" s="3" t="s">
        <v>304</v>
      </c>
      <c r="B124" s="3"/>
      <c r="C124" s="3"/>
      <c r="D124" s="3">
        <f>AVERAGE(D3:D121)</f>
        <v>4.8095238095238093</v>
      </c>
      <c r="E124" s="3">
        <f t="shared" ref="E124:J124" si="15">AVERAGE(E3:E121)</f>
        <v>3.5714285714285716</v>
      </c>
      <c r="F124" s="3">
        <f t="shared" si="15"/>
        <v>4.2857142857142856</v>
      </c>
      <c r="G124" s="3">
        <f t="shared" si="15"/>
        <v>2.6190476190476191</v>
      </c>
      <c r="H124" s="3">
        <f t="shared" si="15"/>
        <v>2.4285714285714284</v>
      </c>
      <c r="I124" s="3">
        <f t="shared" si="15"/>
        <v>2.2380952380952381</v>
      </c>
      <c r="J124" s="3" t="s">
        <v>237</v>
      </c>
      <c r="K124" s="3" t="s">
        <v>237</v>
      </c>
      <c r="L124" s="3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2313-85E3-4F89-96CA-1325BC284B24}">
  <dimension ref="A1:R115"/>
  <sheetViews>
    <sheetView workbookViewId="0">
      <selection activeCell="B1" activeCellId="1" sqref="A1:A1048576 B1:B1048576"/>
    </sheetView>
  </sheetViews>
  <sheetFormatPr defaultRowHeight="15.75" x14ac:dyDescent="0.25"/>
  <cols>
    <col min="2" max="3" width="11.875" customWidth="1"/>
    <col min="4" max="4" width="11.625" customWidth="1"/>
    <col min="5" max="15" width="9" customWidth="1"/>
  </cols>
  <sheetData>
    <row r="1" spans="1:18" x14ac:dyDescent="0.25">
      <c r="A1" s="2" t="s">
        <v>222</v>
      </c>
      <c r="B1" s="2" t="s">
        <v>223</v>
      </c>
      <c r="C1" s="2" t="s">
        <v>293</v>
      </c>
      <c r="D1" s="3" t="s">
        <v>224</v>
      </c>
      <c r="E1" s="3" t="s">
        <v>225</v>
      </c>
      <c r="F1" s="4" t="s">
        <v>226</v>
      </c>
      <c r="G1" s="4" t="s">
        <v>227</v>
      </c>
      <c r="H1" s="3" t="s">
        <v>228</v>
      </c>
      <c r="I1" s="3" t="s">
        <v>229</v>
      </c>
      <c r="J1" s="3" t="s">
        <v>230</v>
      </c>
      <c r="K1" s="3" t="s">
        <v>231</v>
      </c>
      <c r="L1" s="3" t="s">
        <v>232</v>
      </c>
      <c r="M1" s="3" t="s">
        <v>233</v>
      </c>
      <c r="N1" s="3" t="s">
        <v>234</v>
      </c>
      <c r="O1" s="3" t="s">
        <v>235</v>
      </c>
      <c r="P1" s="3" t="s">
        <v>236</v>
      </c>
      <c r="Q1" s="3" t="s">
        <v>237</v>
      </c>
      <c r="R1" s="3" t="s">
        <v>238</v>
      </c>
    </row>
    <row r="2" spans="1:18" x14ac:dyDescent="0.25">
      <c r="A2" s="2"/>
      <c r="B2" s="2"/>
      <c r="C2" s="2"/>
      <c r="D2" s="5" t="s">
        <v>239</v>
      </c>
      <c r="E2" s="5"/>
      <c r="F2" s="6" t="s">
        <v>239</v>
      </c>
      <c r="G2" s="6" t="s">
        <v>239</v>
      </c>
      <c r="H2" s="5" t="s">
        <v>239</v>
      </c>
      <c r="I2" s="5" t="s">
        <v>239</v>
      </c>
      <c r="J2" s="5" t="s">
        <v>239</v>
      </c>
      <c r="K2" s="5" t="s">
        <v>239</v>
      </c>
      <c r="L2" s="5" t="s">
        <v>239</v>
      </c>
      <c r="M2" s="5" t="s">
        <v>239</v>
      </c>
      <c r="N2" s="5" t="s">
        <v>239</v>
      </c>
      <c r="O2" s="5" t="s">
        <v>239</v>
      </c>
      <c r="P2" s="5" t="s">
        <v>239</v>
      </c>
      <c r="Q2" s="5" t="s">
        <v>237</v>
      </c>
      <c r="R2" s="5"/>
    </row>
    <row r="3" spans="1:18" x14ac:dyDescent="0.25">
      <c r="A3" s="2"/>
      <c r="B3" s="2"/>
      <c r="C3" s="2"/>
      <c r="D3" s="5" t="s">
        <v>239</v>
      </c>
      <c r="E3" s="5"/>
      <c r="F3" s="6" t="s">
        <v>239</v>
      </c>
      <c r="G3" s="6" t="s">
        <v>239</v>
      </c>
      <c r="H3" s="5" t="s">
        <v>239</v>
      </c>
      <c r="I3" s="5" t="s">
        <v>239</v>
      </c>
      <c r="J3" s="5" t="s">
        <v>239</v>
      </c>
      <c r="K3" s="5" t="s">
        <v>239</v>
      </c>
      <c r="L3" s="5" t="s">
        <v>239</v>
      </c>
      <c r="M3" s="5" t="s">
        <v>239</v>
      </c>
      <c r="N3" s="5" t="s">
        <v>239</v>
      </c>
      <c r="O3" s="5" t="s">
        <v>239</v>
      </c>
      <c r="P3" s="5" t="s">
        <v>239</v>
      </c>
      <c r="Q3" s="5" t="s">
        <v>237</v>
      </c>
      <c r="R3" s="5"/>
    </row>
    <row r="4" spans="1:18" x14ac:dyDescent="0.25">
      <c r="A4" s="2"/>
      <c r="B4" s="2"/>
      <c r="C4" s="2"/>
      <c r="D4" s="5" t="s">
        <v>239</v>
      </c>
      <c r="E4" s="5"/>
      <c r="F4" s="6" t="s">
        <v>239</v>
      </c>
      <c r="G4" s="6" t="s">
        <v>239</v>
      </c>
      <c r="H4" s="5" t="s">
        <v>239</v>
      </c>
      <c r="I4" s="5" t="s">
        <v>239</v>
      </c>
      <c r="J4" s="5" t="s">
        <v>239</v>
      </c>
      <c r="K4" s="5" t="s">
        <v>239</v>
      </c>
      <c r="L4" s="5" t="s">
        <v>239</v>
      </c>
      <c r="M4" s="5" t="s">
        <v>239</v>
      </c>
      <c r="N4" s="5" t="s">
        <v>239</v>
      </c>
      <c r="O4" s="5" t="s">
        <v>239</v>
      </c>
      <c r="P4" s="5" t="s">
        <v>239</v>
      </c>
      <c r="Q4" s="5" t="s">
        <v>237</v>
      </c>
      <c r="R4" s="5"/>
    </row>
    <row r="5" spans="1:18" x14ac:dyDescent="0.25">
      <c r="A5" s="2"/>
      <c r="B5" s="2"/>
      <c r="C5" s="9" t="s">
        <v>294</v>
      </c>
      <c r="D5" s="5" t="s">
        <v>240</v>
      </c>
      <c r="E5" s="5" t="s">
        <v>241</v>
      </c>
      <c r="F5" s="6" t="s">
        <v>242</v>
      </c>
      <c r="G5" s="6" t="s">
        <v>243</v>
      </c>
      <c r="H5" s="5" t="s">
        <v>244</v>
      </c>
      <c r="I5" s="5" t="s">
        <v>245</v>
      </c>
      <c r="J5" s="5" t="s">
        <v>246</v>
      </c>
      <c r="K5" s="5" t="s">
        <v>247</v>
      </c>
      <c r="L5" s="5" t="s">
        <v>248</v>
      </c>
      <c r="M5" s="5" t="s">
        <v>249</v>
      </c>
      <c r="N5" s="5" t="s">
        <v>250</v>
      </c>
      <c r="O5" s="5" t="s">
        <v>251</v>
      </c>
      <c r="P5" s="5" t="s">
        <v>252</v>
      </c>
      <c r="Q5" s="5" t="s">
        <v>253</v>
      </c>
      <c r="R5" s="5" t="s">
        <v>254</v>
      </c>
    </row>
    <row r="6" spans="1:18" x14ac:dyDescent="0.25">
      <c r="A6" s="2"/>
      <c r="B6" s="2"/>
      <c r="C6" s="3" t="s">
        <v>2</v>
      </c>
      <c r="D6" s="5">
        <v>0.5</v>
      </c>
      <c r="E6" s="6">
        <v>11</v>
      </c>
      <c r="F6" s="6">
        <v>8</v>
      </c>
      <c r="G6" s="6">
        <v>5</v>
      </c>
      <c r="H6" s="6">
        <v>13</v>
      </c>
      <c r="I6" s="6">
        <v>5.75</v>
      </c>
      <c r="J6" s="6">
        <v>11.33</v>
      </c>
      <c r="K6" s="6">
        <v>7.96</v>
      </c>
      <c r="L6" s="6">
        <v>10.67</v>
      </c>
      <c r="M6" s="6">
        <v>12</v>
      </c>
      <c r="N6" s="6">
        <v>17</v>
      </c>
      <c r="O6" s="6">
        <v>4</v>
      </c>
      <c r="P6" s="5">
        <v>106.21</v>
      </c>
      <c r="Q6" s="5">
        <f>laasonen03208_20231026_Scores[[#This Row],[Column15]]-laasonen03208_20231026_Scores[[#This Row],[Column3]]</f>
        <v>105.71</v>
      </c>
      <c r="R6" s="7">
        <f t="shared" ref="R6:R37" si="0">Q6/Q$114</f>
        <v>0.96981651376146782</v>
      </c>
    </row>
    <row r="7" spans="1:18" x14ac:dyDescent="0.25">
      <c r="A7" s="2"/>
      <c r="B7" s="2"/>
      <c r="C7" s="3" t="s">
        <v>4</v>
      </c>
      <c r="D7" s="5" t="s">
        <v>255</v>
      </c>
      <c r="E7" s="6">
        <v>10.33</v>
      </c>
      <c r="F7" s="6">
        <v>7.33</v>
      </c>
      <c r="G7" s="6">
        <v>5</v>
      </c>
      <c r="H7" s="6">
        <v>13</v>
      </c>
      <c r="I7" s="6">
        <v>7.5</v>
      </c>
      <c r="J7" s="6">
        <v>10.83</v>
      </c>
      <c r="K7" s="6">
        <v>8</v>
      </c>
      <c r="L7" s="6">
        <v>10.89</v>
      </c>
      <c r="M7" s="6">
        <v>11.83</v>
      </c>
      <c r="N7" s="6" t="s">
        <v>256</v>
      </c>
      <c r="O7" s="6" t="s">
        <v>255</v>
      </c>
      <c r="P7" s="5">
        <v>109.72</v>
      </c>
      <c r="Q7" s="5">
        <f>laasonen03208_20231026_Scores[[#This Row],[Column15]]-laasonen03208_20231026_Scores[[#This Row],[Column3]]</f>
        <v>105.72</v>
      </c>
      <c r="R7" s="7">
        <f t="shared" si="0"/>
        <v>0.9699082568807339</v>
      </c>
    </row>
    <row r="8" spans="1:18" x14ac:dyDescent="0.25">
      <c r="A8" s="2"/>
      <c r="B8" s="2"/>
      <c r="C8" s="3" t="s">
        <v>6</v>
      </c>
      <c r="D8" s="5" t="s">
        <v>255</v>
      </c>
      <c r="E8" s="6">
        <v>10.67</v>
      </c>
      <c r="F8" s="6">
        <v>7.33</v>
      </c>
      <c r="G8" s="6">
        <v>5</v>
      </c>
      <c r="H8" s="6" t="s">
        <v>257</v>
      </c>
      <c r="I8" s="6" t="s">
        <v>258</v>
      </c>
      <c r="J8" s="6" t="s">
        <v>259</v>
      </c>
      <c r="K8" s="6" t="s">
        <v>258</v>
      </c>
      <c r="L8" s="6" t="s">
        <v>260</v>
      </c>
      <c r="M8" s="6">
        <v>11.83</v>
      </c>
      <c r="N8" s="6" t="s">
        <v>256</v>
      </c>
      <c r="O8" s="6">
        <v>3.83</v>
      </c>
      <c r="P8" s="5">
        <v>108.67</v>
      </c>
      <c r="Q8" s="5">
        <f>laasonen03208_20231026_Scores[[#This Row],[Column15]]-laasonen03208_20231026_Scores[[#This Row],[Column3]]</f>
        <v>104.67</v>
      </c>
      <c r="R8" s="7">
        <f t="shared" si="0"/>
        <v>0.96027522935779819</v>
      </c>
    </row>
    <row r="9" spans="1:18" x14ac:dyDescent="0.25">
      <c r="A9" s="2"/>
      <c r="B9" s="2"/>
      <c r="C9" s="3" t="s">
        <v>8</v>
      </c>
      <c r="D9" s="5" t="s">
        <v>255</v>
      </c>
      <c r="E9" s="6">
        <v>10.33</v>
      </c>
      <c r="F9" s="6">
        <v>7</v>
      </c>
      <c r="G9" s="8" t="s">
        <v>261</v>
      </c>
      <c r="H9" s="6" t="s">
        <v>262</v>
      </c>
      <c r="I9" s="6">
        <v>7.75</v>
      </c>
      <c r="J9" s="6" t="s">
        <v>259</v>
      </c>
      <c r="K9" s="6">
        <v>7.96</v>
      </c>
      <c r="L9" s="6" t="s">
        <v>260</v>
      </c>
      <c r="M9" s="6">
        <v>11.5</v>
      </c>
      <c r="N9" s="6" t="s">
        <v>256</v>
      </c>
      <c r="O9" s="6" t="s">
        <v>255</v>
      </c>
      <c r="P9" s="5">
        <v>110.54</v>
      </c>
      <c r="Q9" s="5">
        <f>laasonen03208_20231026_Scores[[#This Row],[Column15]]-laasonen03208_20231026_Scores[[#This Row],[Column3]]</f>
        <v>106.54</v>
      </c>
      <c r="R9" s="7">
        <f t="shared" si="0"/>
        <v>0.97743119266055056</v>
      </c>
    </row>
    <row r="10" spans="1:18" x14ac:dyDescent="0.25">
      <c r="A10" s="2"/>
      <c r="B10" s="2"/>
      <c r="C10" s="3" t="s">
        <v>10</v>
      </c>
      <c r="D10" s="5" t="s">
        <v>255</v>
      </c>
      <c r="E10" s="6">
        <v>10.83</v>
      </c>
      <c r="F10" s="6">
        <v>7.83</v>
      </c>
      <c r="G10" s="8" t="s">
        <v>261</v>
      </c>
      <c r="H10" s="6" t="s">
        <v>262</v>
      </c>
      <c r="I10" s="6">
        <v>7.5</v>
      </c>
      <c r="J10" s="6" t="s">
        <v>259</v>
      </c>
      <c r="K10" s="6">
        <v>7.96</v>
      </c>
      <c r="L10" s="6" t="s">
        <v>260</v>
      </c>
      <c r="M10" s="6">
        <v>11.83</v>
      </c>
      <c r="N10" s="6" t="s">
        <v>256</v>
      </c>
      <c r="O10" s="6">
        <v>3.83</v>
      </c>
      <c r="P10" s="5">
        <v>111.79</v>
      </c>
      <c r="Q10" s="5">
        <f>laasonen03208_20231026_Scores[[#This Row],[Column15]]-laasonen03208_20231026_Scores[[#This Row],[Column3]]</f>
        <v>107.79</v>
      </c>
      <c r="R10" s="7">
        <f t="shared" si="0"/>
        <v>0.98889908256880743</v>
      </c>
    </row>
    <row r="11" spans="1:18" x14ac:dyDescent="0.25">
      <c r="A11" s="2"/>
      <c r="B11" s="2"/>
      <c r="C11" s="3" t="s">
        <v>12</v>
      </c>
      <c r="D11" s="5" t="s">
        <v>255</v>
      </c>
      <c r="E11" s="6">
        <v>10.17</v>
      </c>
      <c r="F11" s="6">
        <v>7.17</v>
      </c>
      <c r="G11" s="8" t="s">
        <v>261</v>
      </c>
      <c r="H11" s="6" t="s">
        <v>262</v>
      </c>
      <c r="I11" s="6">
        <v>6.5</v>
      </c>
      <c r="J11" s="6" t="s">
        <v>259</v>
      </c>
      <c r="K11" s="6" t="s">
        <v>258</v>
      </c>
      <c r="L11" s="6" t="s">
        <v>260</v>
      </c>
      <c r="M11" s="6" t="s">
        <v>259</v>
      </c>
      <c r="N11" s="6" t="s">
        <v>256</v>
      </c>
      <c r="O11" s="6" t="s">
        <v>255</v>
      </c>
      <c r="P11" s="5">
        <v>109.83</v>
      </c>
      <c r="Q11" s="5">
        <f>laasonen03208_20231026_Scores[[#This Row],[Column15]]-laasonen03208_20231026_Scores[[#This Row],[Column3]]</f>
        <v>105.83</v>
      </c>
      <c r="R11" s="7">
        <f t="shared" si="0"/>
        <v>0.9709174311926605</v>
      </c>
    </row>
    <row r="12" spans="1:18" x14ac:dyDescent="0.25">
      <c r="A12" s="2"/>
      <c r="B12" s="2"/>
      <c r="C12" s="3" t="s">
        <v>16</v>
      </c>
      <c r="D12" s="5" t="s">
        <v>255</v>
      </c>
      <c r="E12" s="6" t="s">
        <v>260</v>
      </c>
      <c r="F12" s="6">
        <v>7.83</v>
      </c>
      <c r="G12" s="6" t="s">
        <v>261</v>
      </c>
      <c r="H12" s="6" t="s">
        <v>262</v>
      </c>
      <c r="I12" s="6">
        <v>7.5</v>
      </c>
      <c r="J12" s="6" t="s">
        <v>259</v>
      </c>
      <c r="K12" s="6">
        <v>7.33</v>
      </c>
      <c r="L12" s="6">
        <v>10.89</v>
      </c>
      <c r="M12" s="6" t="s">
        <v>259</v>
      </c>
      <c r="N12" s="6">
        <v>16.8</v>
      </c>
      <c r="O12" s="6">
        <v>3.83</v>
      </c>
      <c r="P12" s="5">
        <v>111.19</v>
      </c>
      <c r="Q12" s="5">
        <f>laasonen03208_20231026_Scores[[#This Row],[Column15]]-laasonen03208_20231026_Scores[[#This Row],[Column3]]</f>
        <v>107.19</v>
      </c>
      <c r="R12" s="7">
        <f t="shared" si="0"/>
        <v>0.98339449541284396</v>
      </c>
    </row>
    <row r="13" spans="1:18" x14ac:dyDescent="0.25">
      <c r="A13" s="2"/>
      <c r="B13" s="2"/>
      <c r="C13" s="3" t="s">
        <v>18</v>
      </c>
      <c r="D13" s="5" t="s">
        <v>255</v>
      </c>
      <c r="E13" s="6">
        <v>10.5</v>
      </c>
      <c r="F13" s="6">
        <v>8</v>
      </c>
      <c r="G13" s="6" t="s">
        <v>255</v>
      </c>
      <c r="H13" s="6">
        <v>1.5</v>
      </c>
      <c r="I13" s="6">
        <v>6.75</v>
      </c>
      <c r="J13" s="6" t="s">
        <v>263</v>
      </c>
      <c r="K13" s="6">
        <v>2.33</v>
      </c>
      <c r="L13" s="6">
        <v>6.8</v>
      </c>
      <c r="M13" s="6">
        <v>9.83</v>
      </c>
      <c r="N13" s="6" t="s">
        <v>264</v>
      </c>
      <c r="O13" s="6" t="s">
        <v>264</v>
      </c>
      <c r="P13" s="5">
        <v>59.72</v>
      </c>
      <c r="Q13" s="5">
        <f>laasonen03208_20231026_Scores[[#This Row],[Column15]]-laasonen03208_20231026_Scores[[#This Row],[Column3]]</f>
        <v>55.72</v>
      </c>
      <c r="R13" s="7">
        <f t="shared" si="0"/>
        <v>0.51119266055045876</v>
      </c>
    </row>
    <row r="14" spans="1:18" x14ac:dyDescent="0.25">
      <c r="A14" s="2"/>
      <c r="B14" s="2"/>
      <c r="C14" s="3" t="s">
        <v>121</v>
      </c>
      <c r="D14" s="5" t="s">
        <v>255</v>
      </c>
      <c r="E14" s="6">
        <v>10.33</v>
      </c>
      <c r="F14" s="6">
        <v>7.67</v>
      </c>
      <c r="G14" s="6">
        <v>4.75</v>
      </c>
      <c r="H14" s="6" t="s">
        <v>262</v>
      </c>
      <c r="I14" s="6" t="s">
        <v>258</v>
      </c>
      <c r="J14" s="6">
        <v>11.78</v>
      </c>
      <c r="K14" s="6">
        <v>7.33</v>
      </c>
      <c r="L14" s="6">
        <v>10.78</v>
      </c>
      <c r="M14" s="6" t="s">
        <v>259</v>
      </c>
      <c r="N14" s="6">
        <v>16.600000000000001</v>
      </c>
      <c r="O14" s="6" t="s">
        <v>255</v>
      </c>
      <c r="P14" s="5">
        <v>110.24</v>
      </c>
      <c r="Q14" s="5">
        <f>laasonen03208_20231026_Scores[[#This Row],[Column15]]-laasonen03208_20231026_Scores[[#This Row],[Column3]]</f>
        <v>106.24</v>
      </c>
      <c r="R14" s="7">
        <f t="shared" si="0"/>
        <v>0.97467889908256877</v>
      </c>
    </row>
    <row r="15" spans="1:18" x14ac:dyDescent="0.25">
      <c r="A15" s="2"/>
      <c r="B15" s="2"/>
      <c r="C15" s="3" t="s">
        <v>20</v>
      </c>
      <c r="D15" s="5" t="s">
        <v>255</v>
      </c>
      <c r="E15" s="6">
        <v>10.17</v>
      </c>
      <c r="F15" s="6">
        <v>6.67</v>
      </c>
      <c r="G15" s="6" t="s">
        <v>261</v>
      </c>
      <c r="H15" s="6" t="s">
        <v>262</v>
      </c>
      <c r="I15" s="6">
        <v>5.5</v>
      </c>
      <c r="J15" s="6">
        <v>10.72</v>
      </c>
      <c r="K15" s="6">
        <v>5.67</v>
      </c>
      <c r="L15" s="6">
        <v>9.8000000000000007</v>
      </c>
      <c r="M15" s="6" t="s">
        <v>259</v>
      </c>
      <c r="N15" s="6" t="s">
        <v>256</v>
      </c>
      <c r="O15" s="6" t="s">
        <v>255</v>
      </c>
      <c r="P15" s="5">
        <v>103.52</v>
      </c>
      <c r="Q15" s="5">
        <f>laasonen03208_20231026_Scores[[#This Row],[Column15]]-laasonen03208_20231026_Scores[[#This Row],[Column3]]</f>
        <v>99.52</v>
      </c>
      <c r="R15" s="7">
        <f t="shared" si="0"/>
        <v>0.91302752293577982</v>
      </c>
    </row>
    <row r="16" spans="1:18" x14ac:dyDescent="0.25">
      <c r="A16" s="2"/>
      <c r="B16" s="2"/>
      <c r="C16" s="3" t="s">
        <v>22</v>
      </c>
      <c r="D16" s="5" t="s">
        <v>264</v>
      </c>
      <c r="E16" s="6" t="s">
        <v>260</v>
      </c>
      <c r="F16" s="6">
        <v>7.17</v>
      </c>
      <c r="G16" s="6" t="s">
        <v>261</v>
      </c>
      <c r="H16" s="6" t="s">
        <v>262</v>
      </c>
      <c r="I16" s="6" t="s">
        <v>258</v>
      </c>
      <c r="J16" s="6" t="s">
        <v>259</v>
      </c>
      <c r="K16" s="6">
        <v>7.96</v>
      </c>
      <c r="L16" s="6" t="s">
        <v>260</v>
      </c>
      <c r="M16" s="6" t="s">
        <v>259</v>
      </c>
      <c r="N16" s="6" t="s">
        <v>256</v>
      </c>
      <c r="O16" s="6" t="s">
        <v>255</v>
      </c>
      <c r="P16" s="5">
        <v>108.13</v>
      </c>
      <c r="Q16" s="5">
        <f>laasonen03208_20231026_Scores[[#This Row],[Column15]]-laasonen03208_20231026_Scores[[#This Row],[Column3]]</f>
        <v>108.13</v>
      </c>
      <c r="R16" s="7">
        <f t="shared" si="0"/>
        <v>0.99201834862385319</v>
      </c>
    </row>
    <row r="17" spans="1:18" x14ac:dyDescent="0.25">
      <c r="A17" s="2"/>
      <c r="B17" s="2"/>
      <c r="C17" s="3" t="s">
        <v>24</v>
      </c>
      <c r="D17" s="5" t="s">
        <v>255</v>
      </c>
      <c r="E17" s="6">
        <v>10.33</v>
      </c>
      <c r="F17" s="6">
        <v>6.17</v>
      </c>
      <c r="G17" s="6" t="s">
        <v>261</v>
      </c>
      <c r="H17" s="6">
        <v>7.85</v>
      </c>
      <c r="I17" s="6">
        <v>4.42</v>
      </c>
      <c r="J17" s="6" t="s">
        <v>264</v>
      </c>
      <c r="K17" s="6" t="s">
        <v>264</v>
      </c>
      <c r="L17" s="6" t="s">
        <v>264</v>
      </c>
      <c r="M17" s="6" t="s">
        <v>264</v>
      </c>
      <c r="N17" s="6" t="s">
        <v>264</v>
      </c>
      <c r="O17" s="6" t="s">
        <v>264</v>
      </c>
      <c r="P17" s="5">
        <v>37.770000000000003</v>
      </c>
      <c r="Q17" s="5">
        <f>laasonen03208_20231026_Scores[[#This Row],[Column15]]-laasonen03208_20231026_Scores[[#This Row],[Column3]]</f>
        <v>33.770000000000003</v>
      </c>
      <c r="R17" s="7">
        <f t="shared" si="0"/>
        <v>0.3098165137614679</v>
      </c>
    </row>
    <row r="18" spans="1:18" x14ac:dyDescent="0.25">
      <c r="A18" s="2"/>
      <c r="B18" s="2"/>
      <c r="C18" s="3" t="s">
        <v>26</v>
      </c>
      <c r="D18" s="5" t="s">
        <v>255</v>
      </c>
      <c r="E18" s="6" t="s">
        <v>257</v>
      </c>
      <c r="F18" s="6">
        <v>6.5</v>
      </c>
      <c r="G18" s="6" t="s">
        <v>265</v>
      </c>
      <c r="H18" s="6" t="s">
        <v>258</v>
      </c>
      <c r="I18" s="6">
        <v>5.5</v>
      </c>
      <c r="J18" s="6">
        <v>10.5</v>
      </c>
      <c r="K18" s="6">
        <v>4.33</v>
      </c>
      <c r="L18" s="6" t="s">
        <v>264</v>
      </c>
      <c r="M18" s="6" t="s">
        <v>264</v>
      </c>
      <c r="N18" s="6">
        <v>3.9</v>
      </c>
      <c r="O18" s="6">
        <v>2.2000000000000002</v>
      </c>
      <c r="P18" s="5">
        <v>55.93</v>
      </c>
      <c r="Q18" s="5">
        <f>laasonen03208_20231026_Scores[[#This Row],[Column15]]-laasonen03208_20231026_Scores[[#This Row],[Column3]]</f>
        <v>51.93</v>
      </c>
      <c r="R18" s="7">
        <f t="shared" si="0"/>
        <v>0.47642201834862385</v>
      </c>
    </row>
    <row r="19" spans="1:18" x14ac:dyDescent="0.25">
      <c r="A19" s="2"/>
      <c r="B19" s="2"/>
      <c r="C19" s="3" t="s">
        <v>28</v>
      </c>
      <c r="D19" s="5" t="s">
        <v>255</v>
      </c>
      <c r="E19" s="6">
        <v>10.67</v>
      </c>
      <c r="F19" s="6">
        <v>7.83</v>
      </c>
      <c r="G19" s="6" t="s">
        <v>261</v>
      </c>
      <c r="H19" s="6" t="s">
        <v>262</v>
      </c>
      <c r="I19" s="6" t="s">
        <v>258</v>
      </c>
      <c r="J19" s="6">
        <v>11.06</v>
      </c>
      <c r="K19" s="6">
        <v>6.92</v>
      </c>
      <c r="L19" s="6">
        <v>10.89</v>
      </c>
      <c r="M19" s="6" t="s">
        <v>259</v>
      </c>
      <c r="N19" s="6">
        <v>16.8</v>
      </c>
      <c r="O19" s="6" t="s">
        <v>255</v>
      </c>
      <c r="P19" s="5">
        <v>110.16</v>
      </c>
      <c r="Q19" s="5">
        <f>laasonen03208_20231026_Scores[[#This Row],[Column15]]-laasonen03208_20231026_Scores[[#This Row],[Column3]]</f>
        <v>106.16</v>
      </c>
      <c r="R19" s="7">
        <f t="shared" si="0"/>
        <v>0.97394495412844029</v>
      </c>
    </row>
    <row r="20" spans="1:18" x14ac:dyDescent="0.25">
      <c r="A20" s="2"/>
      <c r="B20" s="2"/>
      <c r="C20" s="3" t="s">
        <v>30</v>
      </c>
      <c r="D20" s="5" t="s">
        <v>264</v>
      </c>
      <c r="E20" s="6">
        <v>10.33</v>
      </c>
      <c r="F20" s="6">
        <v>8</v>
      </c>
      <c r="G20" s="6" t="s">
        <v>261</v>
      </c>
      <c r="H20" s="6" t="s">
        <v>262</v>
      </c>
      <c r="I20" s="6">
        <v>7.75</v>
      </c>
      <c r="J20" s="6" t="s">
        <v>259</v>
      </c>
      <c r="K20" s="6">
        <v>6.67</v>
      </c>
      <c r="L20" s="6" t="s">
        <v>260</v>
      </c>
      <c r="M20" s="6">
        <v>11.83</v>
      </c>
      <c r="N20" s="6" t="s">
        <v>256</v>
      </c>
      <c r="O20" s="6" t="s">
        <v>255</v>
      </c>
      <c r="P20" s="5">
        <v>106.58</v>
      </c>
      <c r="Q20" s="5">
        <f>laasonen03208_20231026_Scores[[#This Row],[Column15]]-laasonen03208_20231026_Scores[[#This Row],[Column3]]</f>
        <v>106.58</v>
      </c>
      <c r="R20" s="7">
        <f t="shared" si="0"/>
        <v>0.97779816513761464</v>
      </c>
    </row>
    <row r="21" spans="1:18" x14ac:dyDescent="0.25">
      <c r="A21" s="2"/>
      <c r="B21" s="2"/>
      <c r="C21" s="3" t="s">
        <v>32</v>
      </c>
      <c r="D21" s="5" t="s">
        <v>255</v>
      </c>
      <c r="E21" s="6">
        <v>10.67</v>
      </c>
      <c r="F21" s="6">
        <v>6.33</v>
      </c>
      <c r="G21" s="6" t="s">
        <v>261</v>
      </c>
      <c r="H21" s="6" t="s">
        <v>264</v>
      </c>
      <c r="I21" s="6" t="s">
        <v>264</v>
      </c>
      <c r="J21" s="6" t="s">
        <v>259</v>
      </c>
      <c r="K21" s="6">
        <v>7.92</v>
      </c>
      <c r="L21" s="6">
        <v>10.78</v>
      </c>
      <c r="M21" s="6">
        <v>11.83</v>
      </c>
      <c r="N21" s="6" t="s">
        <v>264</v>
      </c>
      <c r="O21" s="6" t="s">
        <v>264</v>
      </c>
      <c r="P21" s="5">
        <v>68.53</v>
      </c>
      <c r="Q21" s="5">
        <f>laasonen03208_20231026_Scores[[#This Row],[Column15]]-laasonen03208_20231026_Scores[[#This Row],[Column3]]</f>
        <v>64.53</v>
      </c>
      <c r="R21" s="7">
        <f t="shared" si="0"/>
        <v>0.59201834862385327</v>
      </c>
    </row>
    <row r="22" spans="1:18" x14ac:dyDescent="0.25">
      <c r="A22" s="2"/>
      <c r="B22" s="2"/>
      <c r="C22" s="3" t="s">
        <v>34</v>
      </c>
      <c r="D22" s="5">
        <v>3.35</v>
      </c>
      <c r="E22" s="6">
        <v>1.62</v>
      </c>
      <c r="F22" s="6">
        <v>4.67</v>
      </c>
      <c r="G22" s="6" t="s">
        <v>266</v>
      </c>
      <c r="H22" s="6" t="s">
        <v>267</v>
      </c>
      <c r="I22" s="6" t="s">
        <v>268</v>
      </c>
      <c r="J22" s="6" t="s">
        <v>264</v>
      </c>
      <c r="K22" s="6" t="s">
        <v>264</v>
      </c>
      <c r="L22" s="6">
        <v>6.2</v>
      </c>
      <c r="M22" s="6" t="s">
        <v>269</v>
      </c>
      <c r="N22" s="6">
        <v>15.4</v>
      </c>
      <c r="O22" s="6">
        <v>3.83</v>
      </c>
      <c r="P22" s="5">
        <v>56.08</v>
      </c>
      <c r="Q22" s="5">
        <f>laasonen03208_20231026_Scores[[#This Row],[Column15]]-laasonen03208_20231026_Scores[[#This Row],[Column3]]</f>
        <v>52.73</v>
      </c>
      <c r="R22" s="7">
        <f t="shared" si="0"/>
        <v>0.4837614678899082</v>
      </c>
    </row>
    <row r="23" spans="1:18" x14ac:dyDescent="0.25">
      <c r="A23" s="2"/>
      <c r="B23" s="2"/>
      <c r="C23" s="3" t="s">
        <v>36</v>
      </c>
      <c r="D23" s="5" t="s">
        <v>264</v>
      </c>
      <c r="E23" s="6" t="s">
        <v>264</v>
      </c>
      <c r="F23" s="6" t="s">
        <v>264</v>
      </c>
      <c r="G23" s="6" t="s">
        <v>264</v>
      </c>
      <c r="H23" s="6" t="s">
        <v>262</v>
      </c>
      <c r="I23" s="6">
        <v>1.86</v>
      </c>
      <c r="J23" s="6">
        <v>5.15</v>
      </c>
      <c r="K23" s="6">
        <v>0.27</v>
      </c>
      <c r="L23" s="6" t="s">
        <v>264</v>
      </c>
      <c r="M23" s="6" t="s">
        <v>264</v>
      </c>
      <c r="N23" s="6" t="s">
        <v>264</v>
      </c>
      <c r="O23" s="6" t="s">
        <v>264</v>
      </c>
      <c r="P23" s="5">
        <v>20.29</v>
      </c>
      <c r="Q23" s="5">
        <f>laasonen03208_20231026_Scores[[#This Row],[Column15]]-laasonen03208_20231026_Scores[[#This Row],[Column3]]</f>
        <v>20.29</v>
      </c>
      <c r="R23" s="7">
        <f t="shared" si="0"/>
        <v>0.18614678899082568</v>
      </c>
    </row>
    <row r="24" spans="1:18" x14ac:dyDescent="0.25">
      <c r="A24" s="2"/>
      <c r="B24" s="2"/>
      <c r="C24" s="3" t="s">
        <v>38</v>
      </c>
      <c r="D24" s="5" t="s">
        <v>255</v>
      </c>
      <c r="E24" s="6">
        <v>10.33</v>
      </c>
      <c r="F24" s="6">
        <v>7.83</v>
      </c>
      <c r="G24" s="6" t="s">
        <v>261</v>
      </c>
      <c r="H24" s="6" t="s">
        <v>262</v>
      </c>
      <c r="I24" s="6">
        <v>7.75</v>
      </c>
      <c r="J24" s="6">
        <v>11.33</v>
      </c>
      <c r="K24" s="6" t="s">
        <v>258</v>
      </c>
      <c r="L24" s="6">
        <v>9.39</v>
      </c>
      <c r="M24" s="6" t="s">
        <v>259</v>
      </c>
      <c r="N24" s="6">
        <v>16.8</v>
      </c>
      <c r="O24" s="6">
        <v>3.67</v>
      </c>
      <c r="P24" s="5">
        <v>109.11</v>
      </c>
      <c r="Q24" s="5">
        <f>laasonen03208_20231026_Scores[[#This Row],[Column15]]-laasonen03208_20231026_Scores[[#This Row],[Column3]]</f>
        <v>105.11</v>
      </c>
      <c r="R24" s="7">
        <f t="shared" si="0"/>
        <v>0.96431192660550458</v>
      </c>
    </row>
    <row r="25" spans="1:18" x14ac:dyDescent="0.25">
      <c r="A25" s="2"/>
      <c r="B25" s="2"/>
      <c r="C25" s="3" t="s">
        <v>40</v>
      </c>
      <c r="D25" s="5" t="s">
        <v>255</v>
      </c>
      <c r="E25" s="6" t="s">
        <v>260</v>
      </c>
      <c r="F25" s="6">
        <v>8</v>
      </c>
      <c r="G25" s="6" t="s">
        <v>261</v>
      </c>
      <c r="H25" s="6" t="s">
        <v>262</v>
      </c>
      <c r="I25" s="6">
        <v>7.75</v>
      </c>
      <c r="J25" s="6" t="s">
        <v>259</v>
      </c>
      <c r="K25" s="6" t="s">
        <v>258</v>
      </c>
      <c r="L25" s="6" t="s">
        <v>260</v>
      </c>
      <c r="M25" s="6">
        <v>11.83</v>
      </c>
      <c r="N25" s="6" t="s">
        <v>256</v>
      </c>
      <c r="O25" s="6" t="s">
        <v>255</v>
      </c>
      <c r="P25" s="5">
        <v>112.58</v>
      </c>
      <c r="Q25" s="5">
        <f>laasonen03208_20231026_Scores[[#This Row],[Column15]]-laasonen03208_20231026_Scores[[#This Row],[Column3]]</f>
        <v>108.58</v>
      </c>
      <c r="R25" s="7">
        <f t="shared" si="0"/>
        <v>0.99614678899082565</v>
      </c>
    </row>
    <row r="26" spans="1:18" x14ac:dyDescent="0.25">
      <c r="A26" s="2"/>
      <c r="B26" s="2"/>
      <c r="C26" s="3" t="s">
        <v>42</v>
      </c>
      <c r="D26" s="5" t="s">
        <v>255</v>
      </c>
      <c r="E26" s="6">
        <v>10.83</v>
      </c>
      <c r="F26" s="6">
        <v>8</v>
      </c>
      <c r="G26" s="6" t="s">
        <v>261</v>
      </c>
      <c r="H26" s="6" t="s">
        <v>262</v>
      </c>
      <c r="I26" s="6" t="s">
        <v>258</v>
      </c>
      <c r="J26" s="6" t="s">
        <v>259</v>
      </c>
      <c r="K26" s="6">
        <v>7.67</v>
      </c>
      <c r="L26" s="6" t="s">
        <v>260</v>
      </c>
      <c r="M26" s="6" t="s">
        <v>259</v>
      </c>
      <c r="N26" s="6">
        <v>16.8</v>
      </c>
      <c r="O26" s="6" t="s">
        <v>255</v>
      </c>
      <c r="P26" s="5">
        <v>112.3</v>
      </c>
      <c r="Q26" s="5">
        <f>laasonen03208_20231026_Scores[[#This Row],[Column15]]-laasonen03208_20231026_Scores[[#This Row],[Column3]]</f>
        <v>108.3</v>
      </c>
      <c r="R26" s="7">
        <f t="shared" si="0"/>
        <v>0.99357798165137612</v>
      </c>
    </row>
    <row r="27" spans="1:18" x14ac:dyDescent="0.25">
      <c r="A27" s="2"/>
      <c r="B27" s="2"/>
      <c r="C27" s="3" t="s">
        <v>44</v>
      </c>
      <c r="D27" s="5" t="s">
        <v>268</v>
      </c>
      <c r="E27" s="6" t="s">
        <v>255</v>
      </c>
      <c r="F27" s="6" t="s">
        <v>264</v>
      </c>
      <c r="G27" s="6" t="s">
        <v>264</v>
      </c>
      <c r="H27" s="6" t="s">
        <v>265</v>
      </c>
      <c r="I27" s="6">
        <v>2.75</v>
      </c>
      <c r="J27" s="6" t="s">
        <v>264</v>
      </c>
      <c r="K27" s="6" t="s">
        <v>265</v>
      </c>
      <c r="L27" s="6" t="s">
        <v>264</v>
      </c>
      <c r="M27" s="6" t="s">
        <v>264</v>
      </c>
      <c r="N27" s="6" t="s">
        <v>264</v>
      </c>
      <c r="O27" s="6" t="s">
        <v>264</v>
      </c>
      <c r="P27" s="5">
        <v>11.75</v>
      </c>
      <c r="Q27" s="5">
        <f>laasonen03208_20231026_Scores[[#This Row],[Column15]]-laasonen03208_20231026_Scores[[#This Row],[Column3]]</f>
        <v>8.75</v>
      </c>
      <c r="R27" s="7">
        <f t="shared" si="0"/>
        <v>8.027522935779817E-2</v>
      </c>
    </row>
    <row r="28" spans="1:18" x14ac:dyDescent="0.25">
      <c r="A28" s="2"/>
      <c r="B28" s="2"/>
      <c r="C28" s="3" t="s">
        <v>46</v>
      </c>
      <c r="D28" s="5" t="s">
        <v>255</v>
      </c>
      <c r="E28" s="6">
        <v>10.33</v>
      </c>
      <c r="F28" s="6">
        <v>7.5</v>
      </c>
      <c r="G28" s="6" t="s">
        <v>261</v>
      </c>
      <c r="H28" s="6" t="s">
        <v>262</v>
      </c>
      <c r="I28" s="6" t="s">
        <v>263</v>
      </c>
      <c r="J28" s="6">
        <v>11.5</v>
      </c>
      <c r="K28" s="6" t="s">
        <v>258</v>
      </c>
      <c r="L28" s="6">
        <v>9.8000000000000007</v>
      </c>
      <c r="M28" s="6" t="s">
        <v>259</v>
      </c>
      <c r="N28" s="6" t="s">
        <v>256</v>
      </c>
      <c r="O28" s="6" t="s">
        <v>255</v>
      </c>
      <c r="P28" s="5">
        <v>108.13</v>
      </c>
      <c r="Q28" s="5">
        <f>laasonen03208_20231026_Scores[[#This Row],[Column15]]-laasonen03208_20231026_Scores[[#This Row],[Column3]]</f>
        <v>104.13</v>
      </c>
      <c r="R28" s="7">
        <f t="shared" si="0"/>
        <v>0.95532110091743117</v>
      </c>
    </row>
    <row r="29" spans="1:18" x14ac:dyDescent="0.25">
      <c r="A29" s="2"/>
      <c r="B29" s="2"/>
      <c r="C29" s="3" t="s">
        <v>48</v>
      </c>
      <c r="D29" s="5" t="s">
        <v>255</v>
      </c>
      <c r="E29" s="6">
        <v>9.83</v>
      </c>
      <c r="F29" s="6">
        <v>7.83</v>
      </c>
      <c r="G29" s="6">
        <v>4.5</v>
      </c>
      <c r="H29" s="6" t="s">
        <v>262</v>
      </c>
      <c r="I29" s="6" t="s">
        <v>258</v>
      </c>
      <c r="J29" s="6">
        <v>11.39</v>
      </c>
      <c r="K29" s="6">
        <v>5.96</v>
      </c>
      <c r="L29" s="6">
        <v>9.81</v>
      </c>
      <c r="M29" s="6" t="s">
        <v>259</v>
      </c>
      <c r="N29" s="6" t="s">
        <v>256</v>
      </c>
      <c r="O29" s="6" t="s">
        <v>255</v>
      </c>
      <c r="P29" s="5">
        <v>107.32</v>
      </c>
      <c r="Q29" s="5">
        <f>laasonen03208_20231026_Scores[[#This Row],[Column15]]-laasonen03208_20231026_Scores[[#This Row],[Column3]]</f>
        <v>103.32</v>
      </c>
      <c r="R29" s="7">
        <f t="shared" si="0"/>
        <v>0.94788990825688069</v>
      </c>
    </row>
    <row r="30" spans="1:18" x14ac:dyDescent="0.25">
      <c r="A30" s="2"/>
      <c r="B30" s="2"/>
      <c r="C30" s="3" t="s">
        <v>50</v>
      </c>
      <c r="D30" s="5" t="s">
        <v>255</v>
      </c>
      <c r="E30" s="6">
        <v>10.17</v>
      </c>
      <c r="F30" s="6">
        <v>7.83</v>
      </c>
      <c r="G30" s="6" t="s">
        <v>261</v>
      </c>
      <c r="H30" s="6" t="s">
        <v>262</v>
      </c>
      <c r="I30" s="6" t="s">
        <v>258</v>
      </c>
      <c r="J30" s="6" t="s">
        <v>259</v>
      </c>
      <c r="K30" s="6">
        <v>7.29</v>
      </c>
      <c r="L30" s="6">
        <v>10.89</v>
      </c>
      <c r="M30" s="6" t="s">
        <v>259</v>
      </c>
      <c r="N30" s="6" t="s">
        <v>256</v>
      </c>
      <c r="O30" s="6" t="s">
        <v>255</v>
      </c>
      <c r="P30" s="5">
        <v>111.18</v>
      </c>
      <c r="Q30" s="5">
        <f>laasonen03208_20231026_Scores[[#This Row],[Column15]]-laasonen03208_20231026_Scores[[#This Row],[Column3]]</f>
        <v>107.18</v>
      </c>
      <c r="R30" s="7">
        <f t="shared" si="0"/>
        <v>0.983302752293578</v>
      </c>
    </row>
    <row r="31" spans="1:18" x14ac:dyDescent="0.25">
      <c r="A31" s="2"/>
      <c r="B31" s="2"/>
      <c r="C31" s="3" t="s">
        <v>52</v>
      </c>
      <c r="D31" s="5" t="s">
        <v>255</v>
      </c>
      <c r="E31" s="6" t="s">
        <v>257</v>
      </c>
      <c r="F31" s="6">
        <v>7.17</v>
      </c>
      <c r="G31" s="6" t="s">
        <v>261</v>
      </c>
      <c r="H31" s="6" t="s">
        <v>262</v>
      </c>
      <c r="I31" s="6" t="s">
        <v>258</v>
      </c>
      <c r="J31" s="6" t="s">
        <v>259</v>
      </c>
      <c r="K31" s="6" t="s">
        <v>258</v>
      </c>
      <c r="L31" s="6">
        <v>10.78</v>
      </c>
      <c r="M31" s="6" t="s">
        <v>259</v>
      </c>
      <c r="N31" s="6" t="s">
        <v>256</v>
      </c>
      <c r="O31" s="6" t="s">
        <v>255</v>
      </c>
      <c r="P31" s="5">
        <v>110.94</v>
      </c>
      <c r="Q31" s="5">
        <f>laasonen03208_20231026_Scores[[#This Row],[Column15]]-laasonen03208_20231026_Scores[[#This Row],[Column3]]</f>
        <v>106.94</v>
      </c>
      <c r="R31" s="7">
        <f t="shared" si="0"/>
        <v>0.98110091743119265</v>
      </c>
    </row>
    <row r="32" spans="1:18" x14ac:dyDescent="0.25">
      <c r="A32" s="2"/>
      <c r="B32" s="2"/>
      <c r="C32" s="3" t="s">
        <v>54</v>
      </c>
      <c r="D32" s="5" t="s">
        <v>255</v>
      </c>
      <c r="E32" s="6" t="s">
        <v>260</v>
      </c>
      <c r="F32" s="6" t="s">
        <v>258</v>
      </c>
      <c r="G32" s="6" t="s">
        <v>261</v>
      </c>
      <c r="H32" s="6" t="s">
        <v>262</v>
      </c>
      <c r="I32" s="6">
        <v>7.75</v>
      </c>
      <c r="J32" s="6" t="s">
        <v>259</v>
      </c>
      <c r="K32" s="6" t="s">
        <v>258</v>
      </c>
      <c r="L32" s="6" t="s">
        <v>260</v>
      </c>
      <c r="M32" s="6" t="s">
        <v>259</v>
      </c>
      <c r="N32" s="6">
        <v>16.8</v>
      </c>
      <c r="O32" s="6" t="s">
        <v>255</v>
      </c>
      <c r="P32" s="5">
        <v>112.55</v>
      </c>
      <c r="Q32" s="5">
        <f>laasonen03208_20231026_Scores[[#This Row],[Column15]]-laasonen03208_20231026_Scores[[#This Row],[Column3]]</f>
        <v>108.55</v>
      </c>
      <c r="R32" s="7">
        <f t="shared" si="0"/>
        <v>0.99587155963302754</v>
      </c>
    </row>
    <row r="33" spans="1:18" x14ac:dyDescent="0.25">
      <c r="A33" s="2"/>
      <c r="B33" s="2"/>
      <c r="C33" s="3" t="s">
        <v>56</v>
      </c>
      <c r="D33" s="5" t="s">
        <v>255</v>
      </c>
      <c r="E33" s="6">
        <v>10.67</v>
      </c>
      <c r="F33" s="6" t="s">
        <v>258</v>
      </c>
      <c r="G33" s="6" t="s">
        <v>264</v>
      </c>
      <c r="H33" s="6" t="s">
        <v>264</v>
      </c>
      <c r="I33" s="6" t="s">
        <v>264</v>
      </c>
      <c r="J33" s="6" t="s">
        <v>264</v>
      </c>
      <c r="K33" s="6" t="s">
        <v>264</v>
      </c>
      <c r="L33" s="6" t="s">
        <v>264</v>
      </c>
      <c r="M33" s="6" t="s">
        <v>264</v>
      </c>
      <c r="N33" s="6" t="s">
        <v>264</v>
      </c>
      <c r="O33" s="6" t="s">
        <v>264</v>
      </c>
      <c r="P33" s="5">
        <v>22.67</v>
      </c>
      <c r="Q33" s="5">
        <f>laasonen03208_20231026_Scores[[#This Row],[Column15]]-laasonen03208_20231026_Scores[[#This Row],[Column3]]</f>
        <v>18.670000000000002</v>
      </c>
      <c r="R33" s="7">
        <f t="shared" si="0"/>
        <v>0.17128440366972478</v>
      </c>
    </row>
    <row r="34" spans="1:18" x14ac:dyDescent="0.25">
      <c r="A34" s="2"/>
      <c r="B34" s="2"/>
      <c r="C34" s="3" t="s">
        <v>58</v>
      </c>
      <c r="D34" s="5" t="s">
        <v>255</v>
      </c>
      <c r="E34" s="6">
        <v>10.33</v>
      </c>
      <c r="F34" s="6" t="s">
        <v>258</v>
      </c>
      <c r="G34" s="6" t="s">
        <v>261</v>
      </c>
      <c r="H34" s="6" t="s">
        <v>260</v>
      </c>
      <c r="I34" s="6">
        <v>7.75</v>
      </c>
      <c r="J34" s="6" t="s">
        <v>259</v>
      </c>
      <c r="K34" s="6" t="s">
        <v>258</v>
      </c>
      <c r="L34" s="6" t="s">
        <v>260</v>
      </c>
      <c r="M34" s="6" t="s">
        <v>259</v>
      </c>
      <c r="N34" s="6" t="s">
        <v>256</v>
      </c>
      <c r="O34" s="6" t="s">
        <v>255</v>
      </c>
      <c r="P34" s="5">
        <v>110.08</v>
      </c>
      <c r="Q34" s="5">
        <f>laasonen03208_20231026_Scores[[#This Row],[Column15]]-laasonen03208_20231026_Scores[[#This Row],[Column3]]</f>
        <v>106.08</v>
      </c>
      <c r="R34" s="7">
        <f t="shared" si="0"/>
        <v>0.97321100917431191</v>
      </c>
    </row>
    <row r="35" spans="1:18" x14ac:dyDescent="0.25">
      <c r="A35" s="2"/>
      <c r="B35" s="2"/>
      <c r="C35" s="3" t="s">
        <v>60</v>
      </c>
      <c r="D35" s="5" t="s">
        <v>255</v>
      </c>
      <c r="E35" s="6" t="s">
        <v>260</v>
      </c>
      <c r="F35" s="6" t="s">
        <v>258</v>
      </c>
      <c r="G35" s="6" t="s">
        <v>261</v>
      </c>
      <c r="H35" s="6" t="s">
        <v>262</v>
      </c>
      <c r="I35" s="6" t="s">
        <v>258</v>
      </c>
      <c r="J35" s="6" t="s">
        <v>259</v>
      </c>
      <c r="K35" s="6">
        <v>7.67</v>
      </c>
      <c r="L35" s="6" t="s">
        <v>260</v>
      </c>
      <c r="M35" s="6" t="s">
        <v>257</v>
      </c>
      <c r="N35" s="6" t="s">
        <v>256</v>
      </c>
      <c r="O35" s="6" t="s">
        <v>255</v>
      </c>
      <c r="P35" s="5">
        <v>110.67</v>
      </c>
      <c r="Q35" s="5">
        <f>laasonen03208_20231026_Scores[[#This Row],[Column15]]-laasonen03208_20231026_Scores[[#This Row],[Column3]]</f>
        <v>106.67</v>
      </c>
      <c r="R35" s="7">
        <f t="shared" si="0"/>
        <v>0.9786238532110092</v>
      </c>
    </row>
    <row r="36" spans="1:18" x14ac:dyDescent="0.25">
      <c r="A36" s="2"/>
      <c r="B36" s="2"/>
      <c r="C36" s="3" t="s">
        <v>62</v>
      </c>
      <c r="D36" s="5" t="s">
        <v>264</v>
      </c>
      <c r="E36" s="6">
        <v>10.67</v>
      </c>
      <c r="F36" s="6" t="s">
        <v>258</v>
      </c>
      <c r="G36" s="6" t="s">
        <v>261</v>
      </c>
      <c r="H36" s="6">
        <v>10.82</v>
      </c>
      <c r="I36" s="6">
        <v>6.35</v>
      </c>
      <c r="J36" s="6">
        <v>6.31</v>
      </c>
      <c r="K36" s="6">
        <v>3.01</v>
      </c>
      <c r="L36" s="6" t="s">
        <v>264</v>
      </c>
      <c r="M36" s="6" t="s">
        <v>264</v>
      </c>
      <c r="N36" s="6" t="s">
        <v>264</v>
      </c>
      <c r="O36" s="6" t="s">
        <v>264</v>
      </c>
      <c r="P36" s="5">
        <v>50.15</v>
      </c>
      <c r="Q36" s="5">
        <f>laasonen03208_20231026_Scores[[#This Row],[Column15]]-laasonen03208_20231026_Scores[[#This Row],[Column3]]</f>
        <v>50.15</v>
      </c>
      <c r="R36" s="7">
        <f t="shared" si="0"/>
        <v>0.46009174311926604</v>
      </c>
    </row>
    <row r="37" spans="1:18" x14ac:dyDescent="0.25">
      <c r="A37" s="2"/>
      <c r="B37" s="2"/>
      <c r="C37" s="3" t="s">
        <v>64</v>
      </c>
      <c r="D37" s="5" t="s">
        <v>264</v>
      </c>
      <c r="E37" s="6" t="s">
        <v>264</v>
      </c>
      <c r="F37" s="6" t="s">
        <v>264</v>
      </c>
      <c r="G37" s="6" t="s">
        <v>264</v>
      </c>
      <c r="H37" s="6" t="s">
        <v>264</v>
      </c>
      <c r="I37" s="6" t="s">
        <v>264</v>
      </c>
      <c r="J37" s="6" t="s">
        <v>264</v>
      </c>
      <c r="K37" s="6">
        <v>0.5</v>
      </c>
      <c r="L37" s="6" t="s">
        <v>264</v>
      </c>
      <c r="M37" s="6" t="s">
        <v>264</v>
      </c>
      <c r="N37" s="6" t="s">
        <v>264</v>
      </c>
      <c r="O37" s="6" t="s">
        <v>264</v>
      </c>
      <c r="P37" s="5">
        <v>0.5</v>
      </c>
      <c r="Q37" s="5">
        <f>laasonen03208_20231026_Scores[[#This Row],[Column15]]-laasonen03208_20231026_Scores[[#This Row],[Column3]]</f>
        <v>0.5</v>
      </c>
      <c r="R37" s="7">
        <f t="shared" si="0"/>
        <v>4.5871559633027525E-3</v>
      </c>
    </row>
    <row r="38" spans="1:18" x14ac:dyDescent="0.25">
      <c r="A38" s="2"/>
      <c r="B38" s="2"/>
      <c r="C38" s="3" t="s">
        <v>66</v>
      </c>
      <c r="D38" s="5" t="s">
        <v>255</v>
      </c>
      <c r="E38" s="6">
        <v>10.67</v>
      </c>
      <c r="F38" s="6">
        <v>7.67</v>
      </c>
      <c r="G38" s="6" t="s">
        <v>261</v>
      </c>
      <c r="H38" s="6" t="s">
        <v>262</v>
      </c>
      <c r="I38" s="6">
        <v>7.75</v>
      </c>
      <c r="J38" s="6">
        <v>11.67</v>
      </c>
      <c r="K38" s="6">
        <v>5.33</v>
      </c>
      <c r="L38" s="6">
        <v>9.36</v>
      </c>
      <c r="M38" s="6">
        <v>0.57999999999999996</v>
      </c>
      <c r="N38" s="6" t="s">
        <v>256</v>
      </c>
      <c r="O38" s="6">
        <v>3.17</v>
      </c>
      <c r="P38" s="5">
        <v>95.19</v>
      </c>
      <c r="Q38" s="5">
        <f>laasonen03208_20231026_Scores[[#This Row],[Column15]]-laasonen03208_20231026_Scores[[#This Row],[Column3]]</f>
        <v>91.19</v>
      </c>
      <c r="R38" s="7">
        <f t="shared" ref="R38:R69" si="1">Q38/Q$114</f>
        <v>0.83660550458715599</v>
      </c>
    </row>
    <row r="39" spans="1:18" x14ac:dyDescent="0.25">
      <c r="A39" s="2"/>
      <c r="B39" s="2"/>
      <c r="C39" s="3" t="s">
        <v>68</v>
      </c>
      <c r="D39" s="5" t="s">
        <v>255</v>
      </c>
      <c r="E39" s="6">
        <v>10.33</v>
      </c>
      <c r="F39" s="6" t="s">
        <v>267</v>
      </c>
      <c r="G39" s="6" t="s">
        <v>261</v>
      </c>
      <c r="H39" s="6" t="s">
        <v>262</v>
      </c>
      <c r="I39" s="6" t="s">
        <v>258</v>
      </c>
      <c r="J39" s="6" t="s">
        <v>259</v>
      </c>
      <c r="K39" s="6" t="s">
        <v>258</v>
      </c>
      <c r="L39" s="6" t="s">
        <v>260</v>
      </c>
      <c r="M39" s="6" t="s">
        <v>259</v>
      </c>
      <c r="N39" s="6" t="s">
        <v>256</v>
      </c>
      <c r="O39" s="6" t="s">
        <v>255</v>
      </c>
      <c r="P39" s="5">
        <v>111.33</v>
      </c>
      <c r="Q39" s="5">
        <f>laasonen03208_20231026_Scores[[#This Row],[Column15]]-laasonen03208_20231026_Scores[[#This Row],[Column3]]</f>
        <v>107.33</v>
      </c>
      <c r="R39" s="7">
        <f t="shared" si="1"/>
        <v>0.98467889908256878</v>
      </c>
    </row>
    <row r="40" spans="1:18" x14ac:dyDescent="0.25">
      <c r="A40" s="2"/>
      <c r="B40" s="2"/>
      <c r="C40" s="3" t="s">
        <v>70</v>
      </c>
      <c r="D40" s="5" t="s">
        <v>255</v>
      </c>
      <c r="E40" s="6">
        <v>10.83</v>
      </c>
      <c r="F40" s="6">
        <v>7.17</v>
      </c>
      <c r="G40" s="6" t="s">
        <v>265</v>
      </c>
      <c r="H40" s="6" t="s">
        <v>258</v>
      </c>
      <c r="I40" s="6">
        <v>3.75</v>
      </c>
      <c r="J40" s="6" t="s">
        <v>264</v>
      </c>
      <c r="K40" s="6" t="s">
        <v>264</v>
      </c>
      <c r="L40" s="6" t="s">
        <v>255</v>
      </c>
      <c r="M40" s="6">
        <v>9.67</v>
      </c>
      <c r="N40" s="6" t="s">
        <v>266</v>
      </c>
      <c r="O40" s="6" t="s">
        <v>264</v>
      </c>
      <c r="P40" s="5">
        <v>50.42</v>
      </c>
      <c r="Q40" s="5">
        <f>laasonen03208_20231026_Scores[[#This Row],[Column15]]-laasonen03208_20231026_Scores[[#This Row],[Column3]]</f>
        <v>46.42</v>
      </c>
      <c r="R40" s="7">
        <f t="shared" si="1"/>
        <v>0.42587155963302753</v>
      </c>
    </row>
    <row r="41" spans="1:18" x14ac:dyDescent="0.25">
      <c r="A41" s="2"/>
      <c r="B41" s="2"/>
      <c r="C41" s="3" t="s">
        <v>71</v>
      </c>
      <c r="D41" s="5" t="s">
        <v>255</v>
      </c>
      <c r="E41" s="6">
        <v>10.17</v>
      </c>
      <c r="F41" s="6" t="s">
        <v>258</v>
      </c>
      <c r="G41" s="6" t="s">
        <v>261</v>
      </c>
      <c r="H41" s="6" t="s">
        <v>262</v>
      </c>
      <c r="I41" s="6">
        <v>6.25</v>
      </c>
      <c r="J41" s="6">
        <v>10.85</v>
      </c>
      <c r="K41" s="6">
        <v>3.08</v>
      </c>
      <c r="L41" s="6">
        <v>10.46</v>
      </c>
      <c r="M41" s="6">
        <v>10.27</v>
      </c>
      <c r="N41" s="6">
        <v>8.11</v>
      </c>
      <c r="O41" s="6">
        <v>1.73</v>
      </c>
      <c r="P41" s="5">
        <v>90.92</v>
      </c>
      <c r="Q41" s="5">
        <f>laasonen03208_20231026_Scores[[#This Row],[Column15]]-laasonen03208_20231026_Scores[[#This Row],[Column3]]</f>
        <v>86.92</v>
      </c>
      <c r="R41" s="7">
        <f t="shared" si="1"/>
        <v>0.79743119266055051</v>
      </c>
    </row>
    <row r="42" spans="1:18" x14ac:dyDescent="0.25">
      <c r="A42" s="2"/>
      <c r="B42" s="2"/>
      <c r="C42" s="3" t="s">
        <v>73</v>
      </c>
      <c r="D42" s="5" t="s">
        <v>255</v>
      </c>
      <c r="E42" s="6">
        <v>10.5</v>
      </c>
      <c r="F42" s="6" t="s">
        <v>258</v>
      </c>
      <c r="G42" s="6" t="s">
        <v>261</v>
      </c>
      <c r="H42" s="6">
        <v>10.5</v>
      </c>
      <c r="I42" s="6" t="s">
        <v>261</v>
      </c>
      <c r="J42" s="6" t="s">
        <v>259</v>
      </c>
      <c r="K42" s="6" t="s">
        <v>258</v>
      </c>
      <c r="L42" s="6" t="s">
        <v>257</v>
      </c>
      <c r="M42" s="6" t="s">
        <v>259</v>
      </c>
      <c r="N42" s="6" t="s">
        <v>256</v>
      </c>
      <c r="O42" s="6" t="s">
        <v>255</v>
      </c>
      <c r="P42" s="5" t="s">
        <v>270</v>
      </c>
      <c r="Q42" s="5">
        <f>laasonen03208_20231026_Scores[[#This Row],[Column15]]-laasonen03208_20231026_Scores[[#This Row],[Column3]]</f>
        <v>102</v>
      </c>
      <c r="R42" s="7">
        <f t="shared" si="1"/>
        <v>0.93577981651376152</v>
      </c>
    </row>
    <row r="43" spans="1:18" x14ac:dyDescent="0.25">
      <c r="A43" s="2"/>
      <c r="B43" s="2"/>
      <c r="C43" s="3" t="s">
        <v>75</v>
      </c>
      <c r="D43" s="5" t="s">
        <v>255</v>
      </c>
      <c r="E43" s="6">
        <v>10.83</v>
      </c>
      <c r="F43" s="6">
        <v>7.33</v>
      </c>
      <c r="G43" s="6" t="s">
        <v>261</v>
      </c>
      <c r="H43" s="6" t="s">
        <v>262</v>
      </c>
      <c r="I43" s="6" t="s">
        <v>267</v>
      </c>
      <c r="J43" s="6">
        <v>11.89</v>
      </c>
      <c r="K43" s="6">
        <v>7.67</v>
      </c>
      <c r="L43" s="6" t="s">
        <v>260</v>
      </c>
      <c r="M43" s="6" t="s">
        <v>257</v>
      </c>
      <c r="N43" s="6" t="s">
        <v>256</v>
      </c>
      <c r="O43" s="6" t="s">
        <v>255</v>
      </c>
      <c r="P43" s="5">
        <v>108.72</v>
      </c>
      <c r="Q43" s="5">
        <f>laasonen03208_20231026_Scores[[#This Row],[Column15]]-laasonen03208_20231026_Scores[[#This Row],[Column3]]</f>
        <v>104.72</v>
      </c>
      <c r="R43" s="7">
        <f t="shared" si="1"/>
        <v>0.96073394495412845</v>
      </c>
    </row>
    <row r="44" spans="1:18" x14ac:dyDescent="0.25">
      <c r="A44" s="2"/>
      <c r="B44" s="2"/>
      <c r="C44" s="3" t="s">
        <v>77</v>
      </c>
      <c r="D44" s="5" t="s">
        <v>255</v>
      </c>
      <c r="E44" s="6" t="s">
        <v>260</v>
      </c>
      <c r="F44" s="6" t="s">
        <v>258</v>
      </c>
      <c r="G44" s="6" t="s">
        <v>261</v>
      </c>
      <c r="H44" s="6" t="s">
        <v>262</v>
      </c>
      <c r="I44" s="6" t="s">
        <v>258</v>
      </c>
      <c r="J44" s="6">
        <v>11.89</v>
      </c>
      <c r="K44" s="6" t="s">
        <v>258</v>
      </c>
      <c r="L44" s="6" t="s">
        <v>260</v>
      </c>
      <c r="M44" s="6" t="s">
        <v>259</v>
      </c>
      <c r="N44" s="6" t="s">
        <v>256</v>
      </c>
      <c r="O44" s="6">
        <v>3.83</v>
      </c>
      <c r="P44" s="5">
        <v>112.72</v>
      </c>
      <c r="Q44" s="5">
        <f>laasonen03208_20231026_Scores[[#This Row],[Column15]]-laasonen03208_20231026_Scores[[#This Row],[Column3]]</f>
        <v>108.72</v>
      </c>
      <c r="R44" s="7">
        <f t="shared" si="1"/>
        <v>0.99743119266055047</v>
      </c>
    </row>
    <row r="45" spans="1:18" x14ac:dyDescent="0.25">
      <c r="A45" s="2"/>
      <c r="B45" s="2"/>
      <c r="C45" s="3" t="s">
        <v>79</v>
      </c>
      <c r="D45" s="5" t="s">
        <v>266</v>
      </c>
      <c r="E45" s="6">
        <v>10.83</v>
      </c>
      <c r="F45" s="6">
        <v>6.67</v>
      </c>
      <c r="G45" s="6" t="s">
        <v>261</v>
      </c>
      <c r="H45" s="6" t="s">
        <v>262</v>
      </c>
      <c r="I45" s="6">
        <v>6.5</v>
      </c>
      <c r="J45" s="6">
        <v>11.5</v>
      </c>
      <c r="K45" s="6" t="s">
        <v>258</v>
      </c>
      <c r="L45" s="6" t="s">
        <v>267</v>
      </c>
      <c r="M45" s="6">
        <v>8.56</v>
      </c>
      <c r="N45" s="6" t="s">
        <v>264</v>
      </c>
      <c r="O45" s="6" t="s">
        <v>264</v>
      </c>
      <c r="P45" s="5">
        <v>79.06</v>
      </c>
      <c r="Q45" s="5">
        <f>laasonen03208_20231026_Scores[[#This Row],[Column15]]-laasonen03208_20231026_Scores[[#This Row],[Column3]]</f>
        <v>77.06</v>
      </c>
      <c r="R45" s="7">
        <f t="shared" si="1"/>
        <v>0.70697247706422017</v>
      </c>
    </row>
    <row r="46" spans="1:18" x14ac:dyDescent="0.25">
      <c r="A46" s="2"/>
      <c r="B46" s="2"/>
      <c r="C46" s="3" t="s">
        <v>105</v>
      </c>
      <c r="D46" s="5" t="s">
        <v>255</v>
      </c>
      <c r="E46" s="6">
        <v>10.83</v>
      </c>
      <c r="F46" s="6">
        <v>7.5</v>
      </c>
      <c r="G46" s="6" t="s">
        <v>261</v>
      </c>
      <c r="H46" s="6" t="s">
        <v>262</v>
      </c>
      <c r="I46" s="6">
        <v>7.25</v>
      </c>
      <c r="J46" s="6">
        <v>11.22</v>
      </c>
      <c r="K46" s="6" t="s">
        <v>258</v>
      </c>
      <c r="L46" s="6" t="s">
        <v>260</v>
      </c>
      <c r="M46" s="6" t="s">
        <v>259</v>
      </c>
      <c r="N46" s="6">
        <v>16.8</v>
      </c>
      <c r="O46" s="6" t="s">
        <v>255</v>
      </c>
      <c r="P46" s="5">
        <v>110.61</v>
      </c>
      <c r="Q46" s="5">
        <f>laasonen03208_20231026_Scores[[#This Row],[Column15]]-laasonen03208_20231026_Scores[[#This Row],[Column3]]</f>
        <v>106.61</v>
      </c>
      <c r="R46" s="7">
        <f t="shared" si="1"/>
        <v>0.97807339449541286</v>
      </c>
    </row>
    <row r="47" spans="1:18" x14ac:dyDescent="0.25">
      <c r="A47" s="2"/>
      <c r="B47" s="2"/>
      <c r="C47" s="3" t="s">
        <v>81</v>
      </c>
      <c r="D47" s="5" t="s">
        <v>255</v>
      </c>
      <c r="E47" s="6" t="s">
        <v>260</v>
      </c>
      <c r="F47" s="6" t="s">
        <v>258</v>
      </c>
      <c r="G47" s="6" t="s">
        <v>261</v>
      </c>
      <c r="H47" s="6" t="s">
        <v>262</v>
      </c>
      <c r="I47" s="6">
        <v>7.75</v>
      </c>
      <c r="J47" s="6" t="s">
        <v>259</v>
      </c>
      <c r="K47" s="6">
        <v>7.96</v>
      </c>
      <c r="L47" s="6" t="s">
        <v>260</v>
      </c>
      <c r="M47" s="6" t="s">
        <v>259</v>
      </c>
      <c r="N47" s="6">
        <v>16.8</v>
      </c>
      <c r="O47" s="6" t="s">
        <v>255</v>
      </c>
      <c r="P47" s="5">
        <v>112.51</v>
      </c>
      <c r="Q47" s="5">
        <f>laasonen03208_20231026_Scores[[#This Row],[Column15]]-laasonen03208_20231026_Scores[[#This Row],[Column3]]</f>
        <v>108.51</v>
      </c>
      <c r="R47" s="7">
        <f t="shared" si="1"/>
        <v>0.99550458715596335</v>
      </c>
    </row>
    <row r="48" spans="1:18" x14ac:dyDescent="0.25">
      <c r="A48" s="2"/>
      <c r="B48" s="2"/>
      <c r="C48" s="3" t="s">
        <v>83</v>
      </c>
      <c r="D48" s="5" t="s">
        <v>255</v>
      </c>
      <c r="E48" s="6">
        <v>10.5</v>
      </c>
      <c r="F48" s="6">
        <v>7.5</v>
      </c>
      <c r="G48" s="6" t="s">
        <v>261</v>
      </c>
      <c r="H48" s="6" t="s">
        <v>260</v>
      </c>
      <c r="I48" s="6">
        <v>7.5</v>
      </c>
      <c r="J48" s="6">
        <v>11.33</v>
      </c>
      <c r="K48" s="6">
        <v>5.29</v>
      </c>
      <c r="L48" s="6">
        <v>6.8</v>
      </c>
      <c r="M48" s="6" t="s">
        <v>257</v>
      </c>
      <c r="N48" s="6" t="s">
        <v>271</v>
      </c>
      <c r="O48" s="6">
        <v>3.67</v>
      </c>
      <c r="P48" s="5">
        <v>97.59</v>
      </c>
      <c r="Q48" s="5">
        <f>laasonen03208_20231026_Scores[[#This Row],[Column15]]-laasonen03208_20231026_Scores[[#This Row],[Column3]]</f>
        <v>93.59</v>
      </c>
      <c r="R48" s="7">
        <f t="shared" si="1"/>
        <v>0.8586238532110092</v>
      </c>
    </row>
    <row r="49" spans="1:18" x14ac:dyDescent="0.25">
      <c r="A49" s="2"/>
      <c r="B49" s="2"/>
      <c r="C49" s="3" t="s">
        <v>85</v>
      </c>
      <c r="D49" s="5" t="s">
        <v>255</v>
      </c>
      <c r="E49" s="6" t="s">
        <v>260</v>
      </c>
      <c r="F49" s="6">
        <v>7.67</v>
      </c>
      <c r="G49" s="6" t="s">
        <v>261</v>
      </c>
      <c r="H49" s="6" t="s">
        <v>262</v>
      </c>
      <c r="I49" s="6">
        <v>7.5</v>
      </c>
      <c r="J49" s="6">
        <v>11.89</v>
      </c>
      <c r="K49" s="6">
        <v>7.63</v>
      </c>
      <c r="L49" s="6">
        <v>10.34</v>
      </c>
      <c r="M49" s="6">
        <v>11.84</v>
      </c>
      <c r="N49" s="6">
        <v>16.8</v>
      </c>
      <c r="O49" s="6">
        <v>3.67</v>
      </c>
      <c r="P49" s="5">
        <v>110.32</v>
      </c>
      <c r="Q49" s="5">
        <f>laasonen03208_20231026_Scores[[#This Row],[Column15]]-laasonen03208_20231026_Scores[[#This Row],[Column3]]</f>
        <v>106.32</v>
      </c>
      <c r="R49" s="7">
        <f t="shared" si="1"/>
        <v>0.97541284403669715</v>
      </c>
    </row>
    <row r="50" spans="1:18" x14ac:dyDescent="0.25">
      <c r="A50" s="2"/>
      <c r="B50" s="2"/>
      <c r="C50" s="3" t="s">
        <v>87</v>
      </c>
      <c r="D50" s="5" t="s">
        <v>255</v>
      </c>
      <c r="E50" s="6">
        <v>10.33</v>
      </c>
      <c r="F50" s="6">
        <v>7.83</v>
      </c>
      <c r="G50" s="6">
        <v>4.5</v>
      </c>
      <c r="H50" s="6" t="s">
        <v>262</v>
      </c>
      <c r="I50" s="6" t="s">
        <v>258</v>
      </c>
      <c r="J50" s="6">
        <v>11.89</v>
      </c>
      <c r="K50" s="6">
        <v>6.29</v>
      </c>
      <c r="L50" s="6">
        <v>8.43</v>
      </c>
      <c r="M50" s="6" t="s">
        <v>257</v>
      </c>
      <c r="N50" s="6" t="s">
        <v>272</v>
      </c>
      <c r="O50" s="6" t="s">
        <v>255</v>
      </c>
      <c r="P50" s="5">
        <v>104.28</v>
      </c>
      <c r="Q50" s="5">
        <f>laasonen03208_20231026_Scores[[#This Row],[Column15]]-laasonen03208_20231026_Scores[[#This Row],[Column3]]</f>
        <v>100.28</v>
      </c>
      <c r="R50" s="7">
        <f t="shared" si="1"/>
        <v>0.92</v>
      </c>
    </row>
    <row r="51" spans="1:18" x14ac:dyDescent="0.25">
      <c r="A51" s="2"/>
      <c r="B51" s="2"/>
      <c r="C51" s="3" t="s">
        <v>89</v>
      </c>
      <c r="D51" s="5" t="s">
        <v>264</v>
      </c>
      <c r="E51" s="6" t="s">
        <v>264</v>
      </c>
      <c r="F51" s="6" t="s">
        <v>264</v>
      </c>
      <c r="G51" s="6" t="s">
        <v>264</v>
      </c>
      <c r="H51" s="6" t="s">
        <v>264</v>
      </c>
      <c r="I51" s="6" t="s">
        <v>264</v>
      </c>
      <c r="J51" s="6">
        <v>4.13</v>
      </c>
      <c r="K51" s="6">
        <v>1.7</v>
      </c>
      <c r="L51" s="6">
        <v>6.32</v>
      </c>
      <c r="M51" s="6" t="s">
        <v>259</v>
      </c>
      <c r="N51" s="6">
        <v>13.5</v>
      </c>
      <c r="O51" s="6">
        <v>3.83</v>
      </c>
      <c r="P51" s="5">
        <v>41.48</v>
      </c>
      <c r="Q51" s="5">
        <f>laasonen03208_20231026_Scores[[#This Row],[Column15]]-laasonen03208_20231026_Scores[[#This Row],[Column3]]</f>
        <v>41.48</v>
      </c>
      <c r="R51" s="7">
        <f t="shared" si="1"/>
        <v>0.38055045871559628</v>
      </c>
    </row>
    <row r="52" spans="1:18" x14ac:dyDescent="0.25">
      <c r="A52" s="2"/>
      <c r="B52" s="2"/>
      <c r="C52" s="3" t="s">
        <v>91</v>
      </c>
      <c r="D52" s="5" t="s">
        <v>255</v>
      </c>
      <c r="E52" s="6" t="s">
        <v>260</v>
      </c>
      <c r="F52" s="6">
        <v>7.67</v>
      </c>
      <c r="G52" s="6" t="s">
        <v>261</v>
      </c>
      <c r="H52" s="6" t="s">
        <v>262</v>
      </c>
      <c r="I52" s="6" t="s">
        <v>258</v>
      </c>
      <c r="J52" s="6" t="s">
        <v>259</v>
      </c>
      <c r="K52" s="6" t="s">
        <v>258</v>
      </c>
      <c r="L52" s="6" t="s">
        <v>260</v>
      </c>
      <c r="M52" s="6" t="s">
        <v>259</v>
      </c>
      <c r="N52" s="6" t="s">
        <v>256</v>
      </c>
      <c r="O52" s="6" t="s">
        <v>255</v>
      </c>
      <c r="P52" s="5">
        <v>112.67</v>
      </c>
      <c r="Q52" s="5">
        <f>laasonen03208_20231026_Scores[[#This Row],[Column15]]-laasonen03208_20231026_Scores[[#This Row],[Column3]]</f>
        <v>108.67</v>
      </c>
      <c r="R52" s="7">
        <f t="shared" si="1"/>
        <v>0.99697247706422021</v>
      </c>
    </row>
    <row r="53" spans="1:18" x14ac:dyDescent="0.25">
      <c r="A53" s="2"/>
      <c r="B53" s="2"/>
      <c r="C53" s="3" t="s">
        <v>93</v>
      </c>
      <c r="D53" s="5" t="s">
        <v>255</v>
      </c>
      <c r="E53" s="6" t="s">
        <v>257</v>
      </c>
      <c r="F53" s="6" t="s">
        <v>267</v>
      </c>
      <c r="G53" s="6" t="s">
        <v>255</v>
      </c>
      <c r="H53" s="6" t="s">
        <v>262</v>
      </c>
      <c r="I53" s="6">
        <v>7.25</v>
      </c>
      <c r="J53" s="6">
        <v>11.33</v>
      </c>
      <c r="K53" s="6">
        <v>7.88</v>
      </c>
      <c r="L53" s="6" t="s">
        <v>260</v>
      </c>
      <c r="M53" s="6">
        <v>9.67</v>
      </c>
      <c r="N53" s="6" t="s">
        <v>256</v>
      </c>
      <c r="O53" s="6">
        <v>3.67</v>
      </c>
      <c r="P53" s="5">
        <v>105.79</v>
      </c>
      <c r="Q53" s="5">
        <f>laasonen03208_20231026_Scores[[#This Row],[Column15]]-laasonen03208_20231026_Scores[[#This Row],[Column3]]</f>
        <v>101.79</v>
      </c>
      <c r="R53" s="7">
        <f t="shared" si="1"/>
        <v>0.9338532110091744</v>
      </c>
    </row>
    <row r="54" spans="1:18" x14ac:dyDescent="0.25">
      <c r="A54" s="2"/>
      <c r="B54" s="2"/>
      <c r="C54" s="3" t="s">
        <v>95</v>
      </c>
      <c r="D54" s="5" t="s">
        <v>255</v>
      </c>
      <c r="E54" s="6">
        <v>10.33</v>
      </c>
      <c r="F54" s="6" t="s">
        <v>258</v>
      </c>
      <c r="G54" s="6" t="s">
        <v>261</v>
      </c>
      <c r="H54" s="6" t="s">
        <v>262</v>
      </c>
      <c r="I54" s="6">
        <v>7.75</v>
      </c>
      <c r="J54" s="6" t="s">
        <v>259</v>
      </c>
      <c r="K54" s="6" t="s">
        <v>258</v>
      </c>
      <c r="L54" s="6" t="s">
        <v>260</v>
      </c>
      <c r="M54" s="6" t="s">
        <v>259</v>
      </c>
      <c r="N54" s="6">
        <v>16.8</v>
      </c>
      <c r="O54" s="6" t="s">
        <v>255</v>
      </c>
      <c r="P54" s="5">
        <v>111.88</v>
      </c>
      <c r="Q54" s="5">
        <f>laasonen03208_20231026_Scores[[#This Row],[Column15]]-laasonen03208_20231026_Scores[[#This Row],[Column3]]</f>
        <v>107.88</v>
      </c>
      <c r="R54" s="7">
        <f t="shared" si="1"/>
        <v>0.98972477064220177</v>
      </c>
    </row>
    <row r="55" spans="1:18" x14ac:dyDescent="0.25">
      <c r="A55" s="2"/>
      <c r="B55" s="2"/>
      <c r="C55" s="3" t="s">
        <v>97</v>
      </c>
      <c r="D55" s="5" t="s">
        <v>255</v>
      </c>
      <c r="E55" s="6" t="s">
        <v>257</v>
      </c>
      <c r="F55" s="6" t="s">
        <v>258</v>
      </c>
      <c r="G55" s="6" t="s">
        <v>261</v>
      </c>
      <c r="H55" s="6" t="s">
        <v>262</v>
      </c>
      <c r="I55" s="6">
        <v>7.75</v>
      </c>
      <c r="J55" s="6" t="s">
        <v>259</v>
      </c>
      <c r="K55" s="6">
        <v>7.88</v>
      </c>
      <c r="L55" s="6" t="s">
        <v>260</v>
      </c>
      <c r="M55" s="6">
        <v>11.83</v>
      </c>
      <c r="N55" s="6" t="s">
        <v>256</v>
      </c>
      <c r="O55" s="6">
        <v>3.83</v>
      </c>
      <c r="P55" s="5">
        <v>111.29</v>
      </c>
      <c r="Q55" s="5">
        <f>laasonen03208_20231026_Scores[[#This Row],[Column15]]-laasonen03208_20231026_Scores[[#This Row],[Column3]]</f>
        <v>107.29</v>
      </c>
      <c r="R55" s="7">
        <f t="shared" si="1"/>
        <v>0.98431192660550459</v>
      </c>
    </row>
    <row r="56" spans="1:18" x14ac:dyDescent="0.25">
      <c r="A56" s="2"/>
      <c r="B56" s="2"/>
      <c r="C56" s="3" t="s">
        <v>99</v>
      </c>
      <c r="D56" s="5" t="s">
        <v>255</v>
      </c>
      <c r="E56" s="6" t="s">
        <v>260</v>
      </c>
      <c r="F56" s="6">
        <v>7.5</v>
      </c>
      <c r="G56" s="6" t="s">
        <v>261</v>
      </c>
      <c r="H56" s="6" t="s">
        <v>262</v>
      </c>
      <c r="I56" s="6">
        <v>7.25</v>
      </c>
      <c r="J56" s="6">
        <v>11.11</v>
      </c>
      <c r="K56" s="6">
        <v>7.96</v>
      </c>
      <c r="L56" s="6">
        <v>10.89</v>
      </c>
      <c r="M56" s="6">
        <v>11.5</v>
      </c>
      <c r="N56" s="6">
        <v>16.8</v>
      </c>
      <c r="O56" s="6" t="s">
        <v>255</v>
      </c>
      <c r="P56" s="5">
        <v>110.01</v>
      </c>
      <c r="Q56" s="5">
        <f>laasonen03208_20231026_Scores[[#This Row],[Column15]]-laasonen03208_20231026_Scores[[#This Row],[Column3]]</f>
        <v>106.01</v>
      </c>
      <c r="R56" s="7">
        <f t="shared" si="1"/>
        <v>0.97256880733944961</v>
      </c>
    </row>
    <row r="57" spans="1:18" x14ac:dyDescent="0.25">
      <c r="A57" s="2"/>
      <c r="B57" s="2"/>
      <c r="C57" s="3" t="s">
        <v>101</v>
      </c>
      <c r="D57" s="5" t="s">
        <v>255</v>
      </c>
      <c r="E57" s="6" t="s">
        <v>260</v>
      </c>
      <c r="F57" s="6">
        <v>7.33</v>
      </c>
      <c r="G57" s="6" t="s">
        <v>261</v>
      </c>
      <c r="H57" s="6" t="s">
        <v>262</v>
      </c>
      <c r="I57" s="6">
        <v>6.25</v>
      </c>
      <c r="J57" s="6">
        <v>11.89</v>
      </c>
      <c r="K57" s="6">
        <v>3.99</v>
      </c>
      <c r="L57" s="6" t="s">
        <v>260</v>
      </c>
      <c r="M57" s="6" t="s">
        <v>259</v>
      </c>
      <c r="N57" s="6">
        <v>16.8</v>
      </c>
      <c r="O57" s="6">
        <v>3.83</v>
      </c>
      <c r="P57" s="5">
        <v>106.1</v>
      </c>
      <c r="Q57" s="5">
        <f>laasonen03208_20231026_Scores[[#This Row],[Column15]]-laasonen03208_20231026_Scores[[#This Row],[Column3]]</f>
        <v>102.1</v>
      </c>
      <c r="R57" s="7">
        <f t="shared" si="1"/>
        <v>0.93669724770642193</v>
      </c>
    </row>
    <row r="58" spans="1:18" x14ac:dyDescent="0.25">
      <c r="A58" s="2"/>
      <c r="B58" s="2"/>
      <c r="C58" s="3" t="s">
        <v>107</v>
      </c>
      <c r="D58" s="5" t="s">
        <v>264</v>
      </c>
      <c r="E58" s="6" t="s">
        <v>264</v>
      </c>
      <c r="F58" s="6">
        <v>4.67</v>
      </c>
      <c r="G58" s="6" t="s">
        <v>266</v>
      </c>
      <c r="H58" s="6">
        <v>11.76</v>
      </c>
      <c r="I58" s="6">
        <v>5.78</v>
      </c>
      <c r="J58" s="6">
        <v>11.11</v>
      </c>
      <c r="K58" s="6" t="s">
        <v>261</v>
      </c>
      <c r="L58" s="6">
        <v>5.55</v>
      </c>
      <c r="M58" s="6">
        <v>8.34</v>
      </c>
      <c r="N58" s="6">
        <v>0.18</v>
      </c>
      <c r="O58" s="6">
        <v>1.76</v>
      </c>
      <c r="P58" s="5">
        <v>56.15</v>
      </c>
      <c r="Q58" s="5">
        <f>laasonen03208_20231026_Scores[[#This Row],[Column15]]-laasonen03208_20231026_Scores[[#This Row],[Column3]]</f>
        <v>56.15</v>
      </c>
      <c r="R58" s="7">
        <f t="shared" si="1"/>
        <v>0.51513761467889907</v>
      </c>
    </row>
    <row r="59" spans="1:18" x14ac:dyDescent="0.25">
      <c r="A59" s="2"/>
      <c r="B59" s="2"/>
      <c r="C59" s="3" t="s">
        <v>107</v>
      </c>
      <c r="D59" s="5">
        <v>2.38</v>
      </c>
      <c r="E59" s="6" t="s">
        <v>264</v>
      </c>
      <c r="F59" s="6" t="s">
        <v>264</v>
      </c>
      <c r="G59" s="6" t="s">
        <v>264</v>
      </c>
      <c r="H59" s="6" t="s">
        <v>264</v>
      </c>
      <c r="I59" s="6" t="s">
        <v>264</v>
      </c>
      <c r="J59" s="6" t="s">
        <v>264</v>
      </c>
      <c r="K59" s="6" t="s">
        <v>264</v>
      </c>
      <c r="L59" s="6" t="s">
        <v>264</v>
      </c>
      <c r="M59" s="6" t="s">
        <v>264</v>
      </c>
      <c r="N59" s="6" t="s">
        <v>264</v>
      </c>
      <c r="O59" s="6" t="s">
        <v>264</v>
      </c>
      <c r="P59" s="5">
        <v>2.38</v>
      </c>
      <c r="Q59" s="5">
        <f>laasonen03208_20231026_Scores[[#This Row],[Column15]]-laasonen03208_20231026_Scores[[#This Row],[Column3]]</f>
        <v>0</v>
      </c>
      <c r="R59" s="7">
        <f t="shared" si="1"/>
        <v>0</v>
      </c>
    </row>
    <row r="60" spans="1:18" x14ac:dyDescent="0.25">
      <c r="A60" s="2"/>
      <c r="B60" s="2"/>
      <c r="C60" s="3" t="s">
        <v>109</v>
      </c>
      <c r="D60" s="5" t="s">
        <v>255</v>
      </c>
      <c r="E60" s="6">
        <v>10.33</v>
      </c>
      <c r="F60" s="6" t="s">
        <v>267</v>
      </c>
      <c r="G60" s="6" t="s">
        <v>268</v>
      </c>
      <c r="H60" s="6" t="s">
        <v>262</v>
      </c>
      <c r="I60" s="6">
        <v>7.75</v>
      </c>
      <c r="J60" s="6">
        <v>11.33</v>
      </c>
      <c r="K60" s="6" t="s">
        <v>267</v>
      </c>
      <c r="L60" s="6">
        <v>7.2</v>
      </c>
      <c r="M60" s="6" t="s">
        <v>257</v>
      </c>
      <c r="N60" s="6" t="s">
        <v>256</v>
      </c>
      <c r="O60" s="6" t="s">
        <v>255</v>
      </c>
      <c r="P60" s="5">
        <v>101.62</v>
      </c>
      <c r="Q60" s="5">
        <f>laasonen03208_20231026_Scores[[#This Row],[Column15]]-laasonen03208_20231026_Scores[[#This Row],[Column3]]</f>
        <v>97.62</v>
      </c>
      <c r="R60" s="7">
        <f t="shared" si="1"/>
        <v>0.89559633027522945</v>
      </c>
    </row>
    <row r="61" spans="1:18" x14ac:dyDescent="0.25">
      <c r="A61" s="2"/>
      <c r="B61" s="2"/>
      <c r="C61" s="3" t="s">
        <v>111</v>
      </c>
      <c r="D61" s="5" t="s">
        <v>255</v>
      </c>
      <c r="E61" s="6" t="s">
        <v>260</v>
      </c>
      <c r="F61" s="6">
        <v>7.67</v>
      </c>
      <c r="G61" s="6" t="s">
        <v>261</v>
      </c>
      <c r="H61" s="6" t="s">
        <v>262</v>
      </c>
      <c r="I61" s="6" t="s">
        <v>258</v>
      </c>
      <c r="J61" s="6" t="s">
        <v>259</v>
      </c>
      <c r="K61" s="6" t="s">
        <v>258</v>
      </c>
      <c r="L61" s="6" t="s">
        <v>260</v>
      </c>
      <c r="M61" s="6" t="s">
        <v>259</v>
      </c>
      <c r="N61" s="6" t="s">
        <v>256</v>
      </c>
      <c r="O61" s="6" t="s">
        <v>255</v>
      </c>
      <c r="P61" s="5">
        <v>112.67</v>
      </c>
      <c r="Q61" s="5">
        <f>laasonen03208_20231026_Scores[[#This Row],[Column15]]-laasonen03208_20231026_Scores[[#This Row],[Column3]]</f>
        <v>108.67</v>
      </c>
      <c r="R61" s="7">
        <f t="shared" si="1"/>
        <v>0.99697247706422021</v>
      </c>
    </row>
    <row r="62" spans="1:18" x14ac:dyDescent="0.25">
      <c r="A62" s="2"/>
      <c r="B62" s="2"/>
      <c r="C62" s="3" t="s">
        <v>113</v>
      </c>
      <c r="D62" s="5" t="s">
        <v>255</v>
      </c>
      <c r="E62" s="6" t="s">
        <v>257</v>
      </c>
      <c r="F62" s="6">
        <v>6.5</v>
      </c>
      <c r="G62" s="6" t="s">
        <v>255</v>
      </c>
      <c r="H62" s="6" t="s">
        <v>257</v>
      </c>
      <c r="I62" s="6">
        <v>1.91</v>
      </c>
      <c r="J62" s="6" t="s">
        <v>265</v>
      </c>
      <c r="K62" s="6" t="s">
        <v>264</v>
      </c>
      <c r="L62" s="6" t="s">
        <v>264</v>
      </c>
      <c r="M62" s="6" t="s">
        <v>264</v>
      </c>
      <c r="N62" s="6" t="s">
        <v>264</v>
      </c>
      <c r="O62" s="6" t="s">
        <v>264</v>
      </c>
      <c r="P62" s="5">
        <v>37.409999999999997</v>
      </c>
      <c r="Q62" s="5">
        <f>laasonen03208_20231026_Scores[[#This Row],[Column15]]-laasonen03208_20231026_Scores[[#This Row],[Column3]]</f>
        <v>33.409999999999997</v>
      </c>
      <c r="R62" s="7">
        <f t="shared" si="1"/>
        <v>0.30651376146788989</v>
      </c>
    </row>
    <row r="63" spans="1:18" x14ac:dyDescent="0.25">
      <c r="A63" s="2"/>
      <c r="B63" s="2"/>
      <c r="C63" s="2"/>
      <c r="D63" s="5" t="s">
        <v>255</v>
      </c>
      <c r="E63" s="6">
        <v>10.5</v>
      </c>
      <c r="F63" s="6">
        <v>7.83</v>
      </c>
      <c r="G63" s="6" t="s">
        <v>268</v>
      </c>
      <c r="H63" s="6" t="s">
        <v>260</v>
      </c>
      <c r="I63" s="6" t="s">
        <v>255</v>
      </c>
      <c r="J63" s="6">
        <v>9.89</v>
      </c>
      <c r="K63" s="6">
        <v>6.29</v>
      </c>
      <c r="L63" s="6">
        <v>8.5</v>
      </c>
      <c r="M63" s="6">
        <v>10.5</v>
      </c>
      <c r="N63" s="6">
        <v>14.8</v>
      </c>
      <c r="O63" s="6">
        <v>3.83</v>
      </c>
      <c r="P63" s="5">
        <v>94.15</v>
      </c>
      <c r="Q63" s="5">
        <f>laasonen03208_20231026_Scores[[#This Row],[Column15]]-laasonen03208_20231026_Scores[[#This Row],[Column3]]</f>
        <v>90.15</v>
      </c>
      <c r="R63" s="7">
        <f t="shared" si="1"/>
        <v>0.82706422018348624</v>
      </c>
    </row>
    <row r="64" spans="1:18" x14ac:dyDescent="0.25">
      <c r="A64" s="2"/>
      <c r="B64" s="2"/>
      <c r="C64" s="3" t="s">
        <v>115</v>
      </c>
      <c r="D64" s="5" t="s">
        <v>255</v>
      </c>
      <c r="E64" s="6" t="s">
        <v>260</v>
      </c>
      <c r="F64" s="6" t="s">
        <v>258</v>
      </c>
      <c r="G64" s="6">
        <v>4.5</v>
      </c>
      <c r="H64" s="6" t="s">
        <v>262</v>
      </c>
      <c r="I64" s="6" t="s">
        <v>258</v>
      </c>
      <c r="J64" s="6">
        <v>11.5</v>
      </c>
      <c r="K64" s="6" t="s">
        <v>258</v>
      </c>
      <c r="L64" s="6" t="s">
        <v>260</v>
      </c>
      <c r="M64" s="6" t="s">
        <v>259</v>
      </c>
      <c r="N64" s="6">
        <v>16.8</v>
      </c>
      <c r="O64" s="6" t="s">
        <v>255</v>
      </c>
      <c r="P64" s="5">
        <v>111.8</v>
      </c>
      <c r="Q64" s="5">
        <f>laasonen03208_20231026_Scores[[#This Row],[Column15]]-laasonen03208_20231026_Scores[[#This Row],[Column3]]</f>
        <v>107.8</v>
      </c>
      <c r="R64" s="7">
        <f t="shared" si="1"/>
        <v>0.98899082568807339</v>
      </c>
    </row>
    <row r="65" spans="1:18" x14ac:dyDescent="0.25">
      <c r="A65" s="2"/>
      <c r="B65" s="2"/>
      <c r="C65" s="3" t="s">
        <v>117</v>
      </c>
      <c r="D65" s="5" t="s">
        <v>255</v>
      </c>
      <c r="E65" s="6">
        <v>10.67</v>
      </c>
      <c r="F65" s="6" t="s">
        <v>258</v>
      </c>
      <c r="G65" s="6" t="s">
        <v>261</v>
      </c>
      <c r="H65" s="6" t="s">
        <v>262</v>
      </c>
      <c r="I65" s="6">
        <v>7.5</v>
      </c>
      <c r="J65" s="6" t="s">
        <v>259</v>
      </c>
      <c r="K65" s="6">
        <v>7.67</v>
      </c>
      <c r="L65" s="6" t="s">
        <v>260</v>
      </c>
      <c r="M65" s="6" t="s">
        <v>259</v>
      </c>
      <c r="N65" s="6" t="s">
        <v>256</v>
      </c>
      <c r="O65" s="6" t="s">
        <v>255</v>
      </c>
      <c r="P65" s="5">
        <v>111.83</v>
      </c>
      <c r="Q65" s="5">
        <f>laasonen03208_20231026_Scores[[#This Row],[Column15]]-laasonen03208_20231026_Scores[[#This Row],[Column3]]</f>
        <v>107.83</v>
      </c>
      <c r="R65" s="7">
        <f t="shared" si="1"/>
        <v>0.98926605504587151</v>
      </c>
    </row>
    <row r="66" spans="1:18" x14ac:dyDescent="0.25">
      <c r="A66" s="2"/>
      <c r="B66" s="2"/>
      <c r="C66" s="3" t="s">
        <v>119</v>
      </c>
      <c r="D66" s="5" t="s">
        <v>255</v>
      </c>
      <c r="E66" s="6" t="s">
        <v>260</v>
      </c>
      <c r="F66" s="6">
        <v>7.83</v>
      </c>
      <c r="G66" s="6" t="s">
        <v>261</v>
      </c>
      <c r="H66" s="6" t="s">
        <v>262</v>
      </c>
      <c r="I66" s="6" t="s">
        <v>258</v>
      </c>
      <c r="J66" s="6">
        <v>11.78</v>
      </c>
      <c r="K66" s="6" t="s">
        <v>258</v>
      </c>
      <c r="L66" s="6" t="s">
        <v>260</v>
      </c>
      <c r="M66" s="6" t="s">
        <v>259</v>
      </c>
      <c r="N66" s="6" t="s">
        <v>256</v>
      </c>
      <c r="O66" s="6" t="s">
        <v>255</v>
      </c>
      <c r="P66" s="5">
        <v>112.61</v>
      </c>
      <c r="Q66" s="5">
        <f>laasonen03208_20231026_Scores[[#This Row],[Column15]]-laasonen03208_20231026_Scores[[#This Row],[Column3]]</f>
        <v>108.61</v>
      </c>
      <c r="R66" s="7">
        <f t="shared" si="1"/>
        <v>0.99642201834862387</v>
      </c>
    </row>
    <row r="67" spans="1:18" x14ac:dyDescent="0.25">
      <c r="A67" s="2"/>
      <c r="B67" s="2"/>
      <c r="C67" s="3" t="s">
        <v>123</v>
      </c>
      <c r="D67" s="5" t="s">
        <v>255</v>
      </c>
      <c r="E67" s="6">
        <v>10.5</v>
      </c>
      <c r="F67" s="6">
        <v>7.33</v>
      </c>
      <c r="G67" s="6" t="s">
        <v>261</v>
      </c>
      <c r="H67" s="6" t="s">
        <v>260</v>
      </c>
      <c r="I67" s="6" t="s">
        <v>258</v>
      </c>
      <c r="J67" s="6" t="s">
        <v>259</v>
      </c>
      <c r="K67" s="6" t="s">
        <v>258</v>
      </c>
      <c r="L67" s="6" t="s">
        <v>260</v>
      </c>
      <c r="M67" s="6">
        <v>11.83</v>
      </c>
      <c r="N67" s="6">
        <v>16.8</v>
      </c>
      <c r="O67" s="6" t="s">
        <v>255</v>
      </c>
      <c r="P67" s="5">
        <v>109.47</v>
      </c>
      <c r="Q67" s="5">
        <f>laasonen03208_20231026_Scores[[#This Row],[Column15]]-laasonen03208_20231026_Scores[[#This Row],[Column3]]</f>
        <v>105.47</v>
      </c>
      <c r="R67" s="7">
        <f t="shared" si="1"/>
        <v>0.96761467889908259</v>
      </c>
    </row>
    <row r="68" spans="1:18" x14ac:dyDescent="0.25">
      <c r="A68" s="2"/>
      <c r="B68" s="2"/>
      <c r="C68" s="3" t="s">
        <v>127</v>
      </c>
      <c r="D68" s="5" t="s">
        <v>255</v>
      </c>
      <c r="E68" s="6" t="s">
        <v>260</v>
      </c>
      <c r="F68" s="6" t="s">
        <v>258</v>
      </c>
      <c r="G68" s="6" t="s">
        <v>261</v>
      </c>
      <c r="H68" s="6" t="s">
        <v>262</v>
      </c>
      <c r="I68" s="6" t="s">
        <v>258</v>
      </c>
      <c r="J68" s="6">
        <v>11.67</v>
      </c>
      <c r="K68" s="6" t="s">
        <v>258</v>
      </c>
      <c r="L68" s="6" t="s">
        <v>260</v>
      </c>
      <c r="M68" s="6" t="s">
        <v>259</v>
      </c>
      <c r="N68" s="6" t="s">
        <v>256</v>
      </c>
      <c r="O68" s="6">
        <v>3.83</v>
      </c>
      <c r="P68" s="5">
        <v>112.5</v>
      </c>
      <c r="Q68" s="5">
        <f>laasonen03208_20231026_Scores[[#This Row],[Column15]]-laasonen03208_20231026_Scores[[#This Row],[Column3]]</f>
        <v>108.5</v>
      </c>
      <c r="R68" s="7">
        <f t="shared" si="1"/>
        <v>0.99541284403669728</v>
      </c>
    </row>
    <row r="69" spans="1:18" x14ac:dyDescent="0.25">
      <c r="A69" s="2"/>
      <c r="B69" s="2"/>
      <c r="C69" s="3" t="s">
        <v>129</v>
      </c>
      <c r="D69" s="5" t="s">
        <v>264</v>
      </c>
      <c r="E69" s="6" t="s">
        <v>264</v>
      </c>
      <c r="F69" s="6" t="s">
        <v>264</v>
      </c>
      <c r="G69" s="6" t="s">
        <v>264</v>
      </c>
      <c r="H69" s="6" t="s">
        <v>264</v>
      </c>
      <c r="I69" s="6" t="s">
        <v>264</v>
      </c>
      <c r="J69" s="6" t="s">
        <v>264</v>
      </c>
      <c r="K69" s="6" t="s">
        <v>264</v>
      </c>
      <c r="L69" s="6" t="s">
        <v>264</v>
      </c>
      <c r="M69" s="6" t="s">
        <v>264</v>
      </c>
      <c r="N69" s="6" t="s">
        <v>264</v>
      </c>
      <c r="O69" s="6" t="s">
        <v>264</v>
      </c>
      <c r="P69" s="5" t="s">
        <v>264</v>
      </c>
      <c r="Q69" s="5">
        <f>laasonen03208_20231026_Scores[[#This Row],[Column15]]-laasonen03208_20231026_Scores[[#This Row],[Column3]]</f>
        <v>0</v>
      </c>
      <c r="R69" s="7">
        <f t="shared" si="1"/>
        <v>0</v>
      </c>
    </row>
    <row r="70" spans="1:18" x14ac:dyDescent="0.25">
      <c r="A70" s="2"/>
      <c r="B70" s="2"/>
      <c r="C70" s="3" t="s">
        <v>131</v>
      </c>
      <c r="D70" s="5" t="s">
        <v>255</v>
      </c>
      <c r="E70" s="6">
        <v>10.67</v>
      </c>
      <c r="F70" s="6" t="s">
        <v>258</v>
      </c>
      <c r="G70" s="6">
        <v>4.5</v>
      </c>
      <c r="H70" s="6" t="s">
        <v>257</v>
      </c>
      <c r="I70" s="6" t="s">
        <v>258</v>
      </c>
      <c r="J70" s="6" t="s">
        <v>259</v>
      </c>
      <c r="K70" s="6">
        <v>6.67</v>
      </c>
      <c r="L70" s="6">
        <v>9.4499999999999993</v>
      </c>
      <c r="M70" s="6" t="s">
        <v>259</v>
      </c>
      <c r="N70" s="6" t="s">
        <v>256</v>
      </c>
      <c r="O70" s="6" t="s">
        <v>255</v>
      </c>
      <c r="P70" s="5">
        <v>106.28</v>
      </c>
      <c r="Q70" s="5">
        <f>laasonen03208_20231026_Scores[[#This Row],[Column15]]-laasonen03208_20231026_Scores[[#This Row],[Column3]]</f>
        <v>102.28</v>
      </c>
      <c r="R70" s="7">
        <f t="shared" ref="R70:R101" si="2">Q70/Q$114</f>
        <v>0.93834862385321105</v>
      </c>
    </row>
    <row r="71" spans="1:18" x14ac:dyDescent="0.25">
      <c r="A71" s="2"/>
      <c r="B71" s="2"/>
      <c r="C71" s="3" t="s">
        <v>133</v>
      </c>
      <c r="D71" s="5" t="s">
        <v>255</v>
      </c>
      <c r="E71" s="6" t="s">
        <v>260</v>
      </c>
      <c r="F71" s="6">
        <v>7.17</v>
      </c>
      <c r="G71" s="6" t="s">
        <v>261</v>
      </c>
      <c r="H71" s="6" t="s">
        <v>262</v>
      </c>
      <c r="I71" s="6">
        <v>7.75</v>
      </c>
      <c r="J71" s="6" t="s">
        <v>259</v>
      </c>
      <c r="K71" s="6" t="s">
        <v>258</v>
      </c>
      <c r="L71" s="6">
        <v>9.69</v>
      </c>
      <c r="M71" s="6" t="s">
        <v>259</v>
      </c>
      <c r="N71" s="6">
        <v>15.87</v>
      </c>
      <c r="O71" s="6" t="s">
        <v>255</v>
      </c>
      <c r="P71" s="5">
        <v>109.47</v>
      </c>
      <c r="Q71" s="5">
        <f>laasonen03208_20231026_Scores[[#This Row],[Column15]]-laasonen03208_20231026_Scores[[#This Row],[Column3]]</f>
        <v>105.47</v>
      </c>
      <c r="R71" s="7">
        <f t="shared" si="2"/>
        <v>0.96761467889908259</v>
      </c>
    </row>
    <row r="72" spans="1:18" x14ac:dyDescent="0.25">
      <c r="A72" s="2"/>
      <c r="B72" s="2"/>
      <c r="C72" s="3" t="s">
        <v>135</v>
      </c>
      <c r="D72" s="5" t="s">
        <v>255</v>
      </c>
      <c r="E72" s="6">
        <v>10.83</v>
      </c>
      <c r="F72" s="6">
        <v>7.83</v>
      </c>
      <c r="G72" s="6" t="s">
        <v>261</v>
      </c>
      <c r="H72" s="6" t="s">
        <v>262</v>
      </c>
      <c r="I72" s="6">
        <v>7.75</v>
      </c>
      <c r="J72" s="6" t="s">
        <v>259</v>
      </c>
      <c r="K72" s="6" t="s">
        <v>258</v>
      </c>
      <c r="L72" s="6" t="s">
        <v>260</v>
      </c>
      <c r="M72" s="6" t="s">
        <v>259</v>
      </c>
      <c r="N72" s="6" t="s">
        <v>256</v>
      </c>
      <c r="O72" s="6" t="s">
        <v>255</v>
      </c>
      <c r="P72" s="5">
        <v>112.42</v>
      </c>
      <c r="Q72" s="5">
        <f>laasonen03208_20231026_Scores[[#This Row],[Column15]]-laasonen03208_20231026_Scores[[#This Row],[Column3]]</f>
        <v>108.42</v>
      </c>
      <c r="R72" s="7">
        <f t="shared" si="2"/>
        <v>0.99467889908256879</v>
      </c>
    </row>
    <row r="73" spans="1:18" x14ac:dyDescent="0.25">
      <c r="A73" s="2"/>
      <c r="B73" s="2"/>
      <c r="C73" s="3" t="s">
        <v>137</v>
      </c>
      <c r="D73" s="5" t="s">
        <v>255</v>
      </c>
      <c r="E73" s="6">
        <v>10.33</v>
      </c>
      <c r="F73" s="6">
        <v>7.83</v>
      </c>
      <c r="G73" s="6" t="s">
        <v>261</v>
      </c>
      <c r="H73" s="6" t="s">
        <v>262</v>
      </c>
      <c r="I73" s="6" t="s">
        <v>258</v>
      </c>
      <c r="J73" s="6">
        <v>11.5</v>
      </c>
      <c r="K73" s="6" t="s">
        <v>258</v>
      </c>
      <c r="L73" s="6">
        <v>8.35</v>
      </c>
      <c r="M73" s="6" t="s">
        <v>259</v>
      </c>
      <c r="N73" s="6">
        <v>10.119999999999999</v>
      </c>
      <c r="O73" s="6">
        <v>2.37</v>
      </c>
      <c r="P73" s="5">
        <v>100.5</v>
      </c>
      <c r="Q73" s="5">
        <f>laasonen03208_20231026_Scores[[#This Row],[Column15]]-laasonen03208_20231026_Scores[[#This Row],[Column3]]</f>
        <v>96.5</v>
      </c>
      <c r="R73" s="7">
        <f t="shared" si="2"/>
        <v>0.88532110091743121</v>
      </c>
    </row>
    <row r="74" spans="1:18" x14ac:dyDescent="0.25">
      <c r="A74" s="2"/>
      <c r="B74" s="2"/>
      <c r="C74" s="3" t="s">
        <v>141</v>
      </c>
      <c r="D74" s="5" t="s">
        <v>255</v>
      </c>
      <c r="E74" s="6" t="s">
        <v>260</v>
      </c>
      <c r="F74" s="6" t="s">
        <v>258</v>
      </c>
      <c r="G74" s="6" t="s">
        <v>261</v>
      </c>
      <c r="H74" s="6" t="s">
        <v>262</v>
      </c>
      <c r="I74" s="6">
        <v>7.75</v>
      </c>
      <c r="J74" s="6" t="s">
        <v>259</v>
      </c>
      <c r="K74" s="6">
        <v>7.96</v>
      </c>
      <c r="L74" s="6" t="s">
        <v>260</v>
      </c>
      <c r="M74" s="6">
        <v>11.83</v>
      </c>
      <c r="N74" s="6" t="s">
        <v>256</v>
      </c>
      <c r="O74" s="6" t="s">
        <v>255</v>
      </c>
      <c r="P74" s="5">
        <v>112.54</v>
      </c>
      <c r="Q74" s="5">
        <f>laasonen03208_20231026_Scores[[#This Row],[Column15]]-laasonen03208_20231026_Scores[[#This Row],[Column3]]</f>
        <v>108.54</v>
      </c>
      <c r="R74" s="7">
        <f t="shared" si="2"/>
        <v>0.99577981651376157</v>
      </c>
    </row>
    <row r="75" spans="1:18" x14ac:dyDescent="0.25">
      <c r="A75" s="2"/>
      <c r="B75" s="2"/>
      <c r="C75" s="3" t="s">
        <v>143</v>
      </c>
      <c r="D75" s="5" t="s">
        <v>255</v>
      </c>
      <c r="E75" s="6" t="s">
        <v>260</v>
      </c>
      <c r="F75" s="6">
        <v>6.33</v>
      </c>
      <c r="G75" s="6" t="s">
        <v>261</v>
      </c>
      <c r="H75" s="6" t="s">
        <v>262</v>
      </c>
      <c r="I75" s="6">
        <v>7.75</v>
      </c>
      <c r="J75" s="6">
        <v>11.89</v>
      </c>
      <c r="K75" s="6" t="s">
        <v>258</v>
      </c>
      <c r="L75" s="6" t="s">
        <v>260</v>
      </c>
      <c r="M75" s="6" t="s">
        <v>259</v>
      </c>
      <c r="N75" s="6">
        <v>16.600000000000001</v>
      </c>
      <c r="O75" s="6" t="s">
        <v>255</v>
      </c>
      <c r="P75" s="5">
        <v>110.57</v>
      </c>
      <c r="Q75" s="5">
        <f>laasonen03208_20231026_Scores[[#This Row],[Column15]]-laasonen03208_20231026_Scores[[#This Row],[Column3]]</f>
        <v>106.57</v>
      </c>
      <c r="R75" s="7">
        <f t="shared" si="2"/>
        <v>0.97770642201834856</v>
      </c>
    </row>
    <row r="76" spans="1:18" x14ac:dyDescent="0.25">
      <c r="A76" s="2"/>
      <c r="B76" s="2"/>
      <c r="C76" s="3" t="s">
        <v>159</v>
      </c>
      <c r="D76" s="5" t="s">
        <v>255</v>
      </c>
      <c r="E76" s="6">
        <v>10.5</v>
      </c>
      <c r="F76" s="6">
        <v>6.67</v>
      </c>
      <c r="G76" s="6">
        <v>4.5</v>
      </c>
      <c r="H76" s="6" t="s">
        <v>258</v>
      </c>
      <c r="I76" s="6">
        <v>2.25</v>
      </c>
      <c r="J76" s="6">
        <v>11.67</v>
      </c>
      <c r="K76" s="6">
        <v>3.46</v>
      </c>
      <c r="L76" s="6">
        <v>5.8</v>
      </c>
      <c r="M76" s="6" t="s">
        <v>264</v>
      </c>
      <c r="N76" s="6" t="s">
        <v>264</v>
      </c>
      <c r="O76" s="6" t="s">
        <v>264</v>
      </c>
      <c r="P76" s="5">
        <v>56.84</v>
      </c>
      <c r="Q76" s="5">
        <f>laasonen03208_20231026_Scores[[#This Row],[Column15]]-laasonen03208_20231026_Scores[[#This Row],[Column3]]</f>
        <v>52.84</v>
      </c>
      <c r="R76" s="7">
        <f t="shared" si="2"/>
        <v>0.48477064220183491</v>
      </c>
    </row>
    <row r="77" spans="1:18" x14ac:dyDescent="0.25">
      <c r="A77" s="2"/>
      <c r="B77" s="2"/>
      <c r="C77" s="3" t="s">
        <v>145</v>
      </c>
      <c r="D77" s="5" t="s">
        <v>255</v>
      </c>
      <c r="E77" s="6">
        <v>10.5</v>
      </c>
      <c r="F77" s="6" t="s">
        <v>258</v>
      </c>
      <c r="G77" s="6" t="s">
        <v>261</v>
      </c>
      <c r="H77" s="6" t="s">
        <v>262</v>
      </c>
      <c r="I77" s="6" t="s">
        <v>258</v>
      </c>
      <c r="J77" s="6" t="s">
        <v>259</v>
      </c>
      <c r="K77" s="6" t="s">
        <v>258</v>
      </c>
      <c r="L77" s="6" t="s">
        <v>260</v>
      </c>
      <c r="M77" s="6">
        <v>11.67</v>
      </c>
      <c r="N77" s="6" t="s">
        <v>256</v>
      </c>
      <c r="O77" s="6" t="s">
        <v>255</v>
      </c>
      <c r="P77" s="5">
        <v>112.17</v>
      </c>
      <c r="Q77" s="5">
        <f>laasonen03208_20231026_Scores[[#This Row],[Column15]]-laasonen03208_20231026_Scores[[#This Row],[Column3]]</f>
        <v>108.17</v>
      </c>
      <c r="R77" s="7">
        <f t="shared" si="2"/>
        <v>0.99238532110091748</v>
      </c>
    </row>
    <row r="78" spans="1:18" x14ac:dyDescent="0.25">
      <c r="A78" s="2"/>
      <c r="B78" s="2"/>
      <c r="C78" s="3" t="s">
        <v>149</v>
      </c>
      <c r="D78" s="5" t="s">
        <v>255</v>
      </c>
      <c r="E78" s="6">
        <v>10.83</v>
      </c>
      <c r="F78" s="6">
        <v>7.67</v>
      </c>
      <c r="G78" s="6" t="s">
        <v>261</v>
      </c>
      <c r="H78" s="6" t="s">
        <v>262</v>
      </c>
      <c r="I78" s="6" t="s">
        <v>258</v>
      </c>
      <c r="J78" s="6">
        <v>11.89</v>
      </c>
      <c r="K78" s="6" t="s">
        <v>258</v>
      </c>
      <c r="L78" s="6" t="s">
        <v>260</v>
      </c>
      <c r="M78" s="6" t="s">
        <v>259</v>
      </c>
      <c r="N78" s="6">
        <v>16.8</v>
      </c>
      <c r="O78" s="6" t="s">
        <v>255</v>
      </c>
      <c r="P78" s="5">
        <v>112.19</v>
      </c>
      <c r="Q78" s="5">
        <f>laasonen03208_20231026_Scores[[#This Row],[Column15]]-laasonen03208_20231026_Scores[[#This Row],[Column3]]</f>
        <v>108.19</v>
      </c>
      <c r="R78" s="7">
        <f t="shared" si="2"/>
        <v>0.99256880733944952</v>
      </c>
    </row>
    <row r="79" spans="1:18" x14ac:dyDescent="0.25">
      <c r="A79" s="2"/>
      <c r="B79" s="2"/>
      <c r="C79" s="3" t="s">
        <v>151</v>
      </c>
      <c r="D79" s="5" t="s">
        <v>255</v>
      </c>
      <c r="E79" s="6" t="s">
        <v>260</v>
      </c>
      <c r="F79" s="6">
        <v>7.33</v>
      </c>
      <c r="G79" s="6">
        <v>2.56</v>
      </c>
      <c r="H79" s="6">
        <v>5.5</v>
      </c>
      <c r="I79" s="6">
        <v>3.36</v>
      </c>
      <c r="J79" s="6">
        <v>11.33</v>
      </c>
      <c r="K79" s="6" t="s">
        <v>264</v>
      </c>
      <c r="L79" s="6">
        <v>10.78</v>
      </c>
      <c r="M79" s="6" t="s">
        <v>259</v>
      </c>
      <c r="N79" s="6" t="s">
        <v>264</v>
      </c>
      <c r="O79" s="6" t="s">
        <v>264</v>
      </c>
      <c r="P79" s="5">
        <v>67.86</v>
      </c>
      <c r="Q79" s="5">
        <f>laasonen03208_20231026_Scores[[#This Row],[Column15]]-laasonen03208_20231026_Scores[[#This Row],[Column3]]</f>
        <v>63.86</v>
      </c>
      <c r="R79" s="7">
        <f t="shared" si="2"/>
        <v>0.58587155963302751</v>
      </c>
    </row>
    <row r="80" spans="1:18" x14ac:dyDescent="0.25">
      <c r="A80" s="2"/>
      <c r="B80" s="2"/>
      <c r="C80" s="3" t="s">
        <v>154</v>
      </c>
      <c r="D80" s="5" t="s">
        <v>255</v>
      </c>
      <c r="E80" s="6">
        <v>10.67</v>
      </c>
      <c r="F80" s="6">
        <v>7.83</v>
      </c>
      <c r="G80" s="6" t="s">
        <v>255</v>
      </c>
      <c r="H80" s="6" t="s">
        <v>264</v>
      </c>
      <c r="I80" s="6" t="s">
        <v>264</v>
      </c>
      <c r="J80" s="6" t="s">
        <v>264</v>
      </c>
      <c r="K80" s="6" t="s">
        <v>264</v>
      </c>
      <c r="L80" s="6" t="s">
        <v>264</v>
      </c>
      <c r="M80" s="6" t="s">
        <v>264</v>
      </c>
      <c r="N80" s="6" t="s">
        <v>264</v>
      </c>
      <c r="O80" s="6" t="s">
        <v>264</v>
      </c>
      <c r="P80" s="5">
        <v>26.5</v>
      </c>
      <c r="Q80" s="5">
        <f>laasonen03208_20231026_Scores[[#This Row],[Column15]]-laasonen03208_20231026_Scores[[#This Row],[Column3]]</f>
        <v>22.5</v>
      </c>
      <c r="R80" s="7">
        <f t="shared" si="2"/>
        <v>0.20642201834862386</v>
      </c>
    </row>
    <row r="81" spans="1:18" x14ac:dyDescent="0.25">
      <c r="A81" s="2"/>
      <c r="B81" s="2"/>
      <c r="C81" s="3" t="s">
        <v>156</v>
      </c>
      <c r="D81" s="5" t="s">
        <v>255</v>
      </c>
      <c r="E81" s="6">
        <v>10.83</v>
      </c>
      <c r="F81" s="6">
        <v>7.67</v>
      </c>
      <c r="G81" s="6" t="s">
        <v>261</v>
      </c>
      <c r="H81" s="6" t="s">
        <v>262</v>
      </c>
      <c r="I81" s="6">
        <v>7.25</v>
      </c>
      <c r="J81" s="6" t="s">
        <v>259</v>
      </c>
      <c r="K81" s="6">
        <v>7.63</v>
      </c>
      <c r="L81" s="6" t="s">
        <v>260</v>
      </c>
      <c r="M81" s="6">
        <v>11.5</v>
      </c>
      <c r="N81" s="6" t="s">
        <v>271</v>
      </c>
      <c r="O81" s="6" t="s">
        <v>266</v>
      </c>
      <c r="P81" s="5">
        <v>106.88</v>
      </c>
      <c r="Q81" s="5">
        <f>laasonen03208_20231026_Scores[[#This Row],[Column15]]-laasonen03208_20231026_Scores[[#This Row],[Column3]]</f>
        <v>102.88</v>
      </c>
      <c r="R81" s="7">
        <f t="shared" si="2"/>
        <v>0.9438532110091743</v>
      </c>
    </row>
    <row r="82" spans="1:18" x14ac:dyDescent="0.25">
      <c r="A82" s="2"/>
      <c r="B82" s="2"/>
      <c r="C82" s="3" t="s">
        <v>157</v>
      </c>
      <c r="D82" s="5" t="s">
        <v>255</v>
      </c>
      <c r="E82" s="6">
        <v>10.5</v>
      </c>
      <c r="F82" s="6">
        <v>7.67</v>
      </c>
      <c r="G82" s="6" t="s">
        <v>261</v>
      </c>
      <c r="H82" s="6" t="s">
        <v>262</v>
      </c>
      <c r="I82" s="6" t="s">
        <v>258</v>
      </c>
      <c r="J82" s="6" t="s">
        <v>259</v>
      </c>
      <c r="K82" s="6" t="s">
        <v>258</v>
      </c>
      <c r="L82" s="6">
        <v>10.199999999999999</v>
      </c>
      <c r="M82" s="6" t="s">
        <v>259</v>
      </c>
      <c r="N82" s="6" t="s">
        <v>256</v>
      </c>
      <c r="O82" s="6" t="s">
        <v>255</v>
      </c>
      <c r="P82" s="5">
        <v>111.37</v>
      </c>
      <c r="Q82" s="5">
        <f>laasonen03208_20231026_Scores[[#This Row],[Column15]]-laasonen03208_20231026_Scores[[#This Row],[Column3]]</f>
        <v>107.37</v>
      </c>
      <c r="R82" s="7">
        <f t="shared" si="2"/>
        <v>0.98504587155963308</v>
      </c>
    </row>
    <row r="83" spans="1:18" x14ac:dyDescent="0.25">
      <c r="A83" s="2"/>
      <c r="B83" s="2"/>
      <c r="C83" s="3" t="s">
        <v>161</v>
      </c>
      <c r="D83" s="5" t="s">
        <v>255</v>
      </c>
      <c r="E83" s="6">
        <v>10.83</v>
      </c>
      <c r="F83" s="6">
        <v>7.17</v>
      </c>
      <c r="G83" s="6" t="s">
        <v>261</v>
      </c>
      <c r="H83" s="6" t="s">
        <v>262</v>
      </c>
      <c r="I83" s="6">
        <v>6.75</v>
      </c>
      <c r="J83" s="6">
        <v>11.11</v>
      </c>
      <c r="K83" s="6">
        <v>7.33</v>
      </c>
      <c r="L83" s="6" t="s">
        <v>260</v>
      </c>
      <c r="M83" s="6">
        <v>11.83</v>
      </c>
      <c r="N83" s="6">
        <v>16.8</v>
      </c>
      <c r="O83" s="6" t="s">
        <v>255</v>
      </c>
      <c r="P83" s="5">
        <v>108.83</v>
      </c>
      <c r="Q83" s="5">
        <f>laasonen03208_20231026_Scores[[#This Row],[Column15]]-laasonen03208_20231026_Scores[[#This Row],[Column3]]</f>
        <v>104.83</v>
      </c>
      <c r="R83" s="7">
        <f t="shared" si="2"/>
        <v>0.96174311926605505</v>
      </c>
    </row>
    <row r="84" spans="1:18" x14ac:dyDescent="0.25">
      <c r="A84" s="2"/>
      <c r="B84" s="2"/>
      <c r="C84" s="3" t="s">
        <v>163</v>
      </c>
      <c r="D84" s="5" t="s">
        <v>264</v>
      </c>
      <c r="E84" s="6" t="s">
        <v>264</v>
      </c>
      <c r="F84" s="6" t="s">
        <v>264</v>
      </c>
      <c r="G84" s="6" t="s">
        <v>264</v>
      </c>
      <c r="H84" s="6" t="s">
        <v>264</v>
      </c>
      <c r="I84" s="6" t="s">
        <v>264</v>
      </c>
      <c r="J84" s="6" t="s">
        <v>264</v>
      </c>
      <c r="K84" s="6" t="s">
        <v>264</v>
      </c>
      <c r="L84" s="6" t="s">
        <v>264</v>
      </c>
      <c r="M84" s="6" t="s">
        <v>264</v>
      </c>
      <c r="N84" s="6" t="s">
        <v>264</v>
      </c>
      <c r="O84" s="6" t="s">
        <v>264</v>
      </c>
      <c r="P84" s="5" t="s">
        <v>264</v>
      </c>
      <c r="Q84" s="5">
        <f>laasonen03208_20231026_Scores[[#This Row],[Column15]]-laasonen03208_20231026_Scores[[#This Row],[Column3]]</f>
        <v>0</v>
      </c>
      <c r="R84" s="7">
        <f t="shared" si="2"/>
        <v>0</v>
      </c>
    </row>
    <row r="85" spans="1:18" x14ac:dyDescent="0.25">
      <c r="A85" s="2"/>
      <c r="B85" s="2"/>
      <c r="C85" s="3" t="s">
        <v>165</v>
      </c>
      <c r="D85" s="5" t="s">
        <v>264</v>
      </c>
      <c r="E85" s="6" t="s">
        <v>264</v>
      </c>
      <c r="F85" s="6">
        <v>7.17</v>
      </c>
      <c r="G85" s="6" t="s">
        <v>261</v>
      </c>
      <c r="H85" s="6" t="s">
        <v>262</v>
      </c>
      <c r="I85" s="6">
        <v>3.5</v>
      </c>
      <c r="J85" s="6" t="s">
        <v>259</v>
      </c>
      <c r="K85" s="6">
        <v>5.33</v>
      </c>
      <c r="L85" s="6">
        <v>4.75</v>
      </c>
      <c r="M85" s="6" t="s">
        <v>257</v>
      </c>
      <c r="N85" s="6" t="s">
        <v>256</v>
      </c>
      <c r="O85" s="6">
        <v>3.67</v>
      </c>
      <c r="P85" s="5">
        <v>81.42</v>
      </c>
      <c r="Q85" s="5">
        <f>laasonen03208_20231026_Scores[[#This Row],[Column15]]-laasonen03208_20231026_Scores[[#This Row],[Column3]]</f>
        <v>81.42</v>
      </c>
      <c r="R85" s="7">
        <f t="shared" si="2"/>
        <v>0.74697247706422021</v>
      </c>
    </row>
    <row r="86" spans="1:18" x14ac:dyDescent="0.25">
      <c r="A86" s="2"/>
      <c r="B86" s="2"/>
      <c r="C86" s="3" t="s">
        <v>166</v>
      </c>
      <c r="D86" s="5" t="s">
        <v>255</v>
      </c>
      <c r="E86" s="6" t="s">
        <v>257</v>
      </c>
      <c r="F86" s="6" t="s">
        <v>258</v>
      </c>
      <c r="G86" s="6" t="s">
        <v>261</v>
      </c>
      <c r="H86" s="6" t="s">
        <v>262</v>
      </c>
      <c r="I86" s="6" t="s">
        <v>258</v>
      </c>
      <c r="J86" s="6">
        <v>11.89</v>
      </c>
      <c r="K86" s="6">
        <v>5.33</v>
      </c>
      <c r="L86" s="6" t="s">
        <v>260</v>
      </c>
      <c r="M86" s="6">
        <v>11.4</v>
      </c>
      <c r="N86" s="6" t="s">
        <v>256</v>
      </c>
      <c r="O86" s="6" t="s">
        <v>255</v>
      </c>
      <c r="P86" s="5">
        <v>108.63</v>
      </c>
      <c r="Q86" s="5">
        <f>laasonen03208_20231026_Scores[[#This Row],[Column15]]-laasonen03208_20231026_Scores[[#This Row],[Column3]]</f>
        <v>104.63</v>
      </c>
      <c r="R86" s="7">
        <f t="shared" si="2"/>
        <v>0.95990825688073389</v>
      </c>
    </row>
    <row r="87" spans="1:18" x14ac:dyDescent="0.25">
      <c r="A87" s="2"/>
      <c r="B87" s="2"/>
      <c r="C87" s="3" t="s">
        <v>168</v>
      </c>
      <c r="D87" s="5" t="s">
        <v>255</v>
      </c>
      <c r="E87" s="6" t="s">
        <v>257</v>
      </c>
      <c r="F87" s="6">
        <v>7.67</v>
      </c>
      <c r="G87" s="6" t="s">
        <v>261</v>
      </c>
      <c r="H87" s="6" t="s">
        <v>262</v>
      </c>
      <c r="I87" s="6">
        <v>7.5</v>
      </c>
      <c r="J87" s="6">
        <v>11.5</v>
      </c>
      <c r="K87" s="6">
        <v>7.67</v>
      </c>
      <c r="L87" s="6">
        <v>10.89</v>
      </c>
      <c r="M87" s="6" t="s">
        <v>259</v>
      </c>
      <c r="N87" s="6" t="s">
        <v>256</v>
      </c>
      <c r="O87" s="6" t="s">
        <v>255</v>
      </c>
      <c r="P87" s="5">
        <v>110.22</v>
      </c>
      <c r="Q87" s="5">
        <f>laasonen03208_20231026_Scores[[#This Row],[Column15]]-laasonen03208_20231026_Scores[[#This Row],[Column3]]</f>
        <v>106.22</v>
      </c>
      <c r="R87" s="7">
        <f t="shared" si="2"/>
        <v>0.97449541284403673</v>
      </c>
    </row>
    <row r="88" spans="1:18" x14ac:dyDescent="0.25">
      <c r="A88" s="2"/>
      <c r="B88" s="2"/>
      <c r="C88" s="3" t="s">
        <v>170</v>
      </c>
      <c r="D88" s="5" t="s">
        <v>264</v>
      </c>
      <c r="E88" s="6" t="s">
        <v>264</v>
      </c>
      <c r="F88" s="6" t="s">
        <v>264</v>
      </c>
      <c r="G88" s="6" t="s">
        <v>264</v>
      </c>
      <c r="H88" s="6" t="s">
        <v>264</v>
      </c>
      <c r="I88" s="6" t="s">
        <v>264</v>
      </c>
      <c r="J88" s="6" t="s">
        <v>264</v>
      </c>
      <c r="K88" s="6" t="s">
        <v>264</v>
      </c>
      <c r="L88" s="6" t="s">
        <v>264</v>
      </c>
      <c r="M88" s="6" t="s">
        <v>264</v>
      </c>
      <c r="N88" s="6" t="s">
        <v>264</v>
      </c>
      <c r="O88" s="6" t="s">
        <v>264</v>
      </c>
      <c r="P88" s="5" t="s">
        <v>264</v>
      </c>
      <c r="Q88" s="5">
        <f>laasonen03208_20231026_Scores[[#This Row],[Column15]]-laasonen03208_20231026_Scores[[#This Row],[Column3]]</f>
        <v>0</v>
      </c>
      <c r="R88" s="7">
        <f t="shared" si="2"/>
        <v>0</v>
      </c>
    </row>
    <row r="89" spans="1:18" x14ac:dyDescent="0.25">
      <c r="A89" s="2"/>
      <c r="B89" s="2"/>
      <c r="C89" s="3" t="s">
        <v>172</v>
      </c>
      <c r="D89" s="5" t="s">
        <v>255</v>
      </c>
      <c r="E89" s="6" t="s">
        <v>260</v>
      </c>
      <c r="F89" s="6">
        <v>7.17</v>
      </c>
      <c r="G89" s="6" t="s">
        <v>261</v>
      </c>
      <c r="H89" s="6" t="s">
        <v>262</v>
      </c>
      <c r="I89" s="6">
        <v>7.5</v>
      </c>
      <c r="J89" s="6">
        <v>10.06</v>
      </c>
      <c r="K89" s="6">
        <v>2.33</v>
      </c>
      <c r="L89" s="6" t="s">
        <v>257</v>
      </c>
      <c r="M89" s="6" t="s">
        <v>257</v>
      </c>
      <c r="N89" s="6" t="s">
        <v>256</v>
      </c>
      <c r="O89" s="6" t="s">
        <v>268</v>
      </c>
      <c r="P89" s="5">
        <v>100.06</v>
      </c>
      <c r="Q89" s="5">
        <f>laasonen03208_20231026_Scores[[#This Row],[Column15]]-laasonen03208_20231026_Scores[[#This Row],[Column3]]</f>
        <v>96.06</v>
      </c>
      <c r="R89" s="7">
        <f t="shared" si="2"/>
        <v>0.88128440366972483</v>
      </c>
    </row>
    <row r="90" spans="1:18" x14ac:dyDescent="0.25">
      <c r="A90" s="2"/>
      <c r="B90" s="2"/>
      <c r="C90" s="3" t="s">
        <v>174</v>
      </c>
      <c r="D90" s="5" t="s">
        <v>264</v>
      </c>
      <c r="E90" s="6" t="s">
        <v>264</v>
      </c>
      <c r="F90" s="6">
        <v>6.25</v>
      </c>
      <c r="G90" s="6">
        <v>4.5</v>
      </c>
      <c r="H90" s="6" t="s">
        <v>262</v>
      </c>
      <c r="I90" s="6">
        <v>6.5</v>
      </c>
      <c r="J90" s="6" t="s">
        <v>255</v>
      </c>
      <c r="K90" s="6" t="s">
        <v>264</v>
      </c>
      <c r="L90" s="6">
        <v>7.82</v>
      </c>
      <c r="M90" s="6">
        <v>11.83</v>
      </c>
      <c r="N90" s="6">
        <v>16.989999999999998</v>
      </c>
      <c r="O90" s="6">
        <v>3.82</v>
      </c>
      <c r="P90" s="5">
        <v>74.709999999999994</v>
      </c>
      <c r="Q90" s="5">
        <f>laasonen03208_20231026_Scores[[#This Row],[Column15]]-laasonen03208_20231026_Scores[[#This Row],[Column3]]</f>
        <v>74.709999999999994</v>
      </c>
      <c r="R90" s="7">
        <f t="shared" si="2"/>
        <v>0.68541284403669722</v>
      </c>
    </row>
    <row r="91" spans="1:18" x14ac:dyDescent="0.25">
      <c r="A91" s="2"/>
      <c r="B91" s="2"/>
      <c r="C91" s="3" t="s">
        <v>176</v>
      </c>
      <c r="D91" s="5" t="s">
        <v>255</v>
      </c>
      <c r="E91" s="6">
        <v>10.83</v>
      </c>
      <c r="F91" s="6">
        <v>7.83</v>
      </c>
      <c r="G91" s="6" t="s">
        <v>261</v>
      </c>
      <c r="H91" s="6" t="s">
        <v>262</v>
      </c>
      <c r="I91" s="6">
        <v>6.5</v>
      </c>
      <c r="J91" s="6" t="s">
        <v>259</v>
      </c>
      <c r="K91" s="6">
        <v>5.29</v>
      </c>
      <c r="L91" s="6">
        <v>10.67</v>
      </c>
      <c r="M91" s="6">
        <v>11.83</v>
      </c>
      <c r="N91" s="6" t="s">
        <v>272</v>
      </c>
      <c r="O91" s="6">
        <v>3.5</v>
      </c>
      <c r="P91" s="5">
        <v>106.46</v>
      </c>
      <c r="Q91" s="5">
        <f>laasonen03208_20231026_Scores[[#This Row],[Column15]]-laasonen03208_20231026_Scores[[#This Row],[Column3]]</f>
        <v>102.46</v>
      </c>
      <c r="R91" s="7">
        <f t="shared" si="2"/>
        <v>0.94</v>
      </c>
    </row>
    <row r="92" spans="1:18" x14ac:dyDescent="0.25">
      <c r="A92" s="2"/>
      <c r="B92" s="2"/>
      <c r="C92" s="3" t="s">
        <v>177</v>
      </c>
      <c r="D92" s="5" t="s">
        <v>255</v>
      </c>
      <c r="E92" s="6" t="s">
        <v>260</v>
      </c>
      <c r="F92" s="6">
        <v>7.17</v>
      </c>
      <c r="G92" s="6" t="s">
        <v>261</v>
      </c>
      <c r="H92" s="6" t="s">
        <v>262</v>
      </c>
      <c r="I92" s="6">
        <v>7.75</v>
      </c>
      <c r="J92" s="6">
        <v>11.5</v>
      </c>
      <c r="K92" s="6">
        <v>7.29</v>
      </c>
      <c r="L92" s="6">
        <v>10.89</v>
      </c>
      <c r="M92" s="6" t="s">
        <v>259</v>
      </c>
      <c r="N92" s="6" t="s">
        <v>256</v>
      </c>
      <c r="O92" s="6" t="s">
        <v>255</v>
      </c>
      <c r="P92" s="5">
        <v>110.6</v>
      </c>
      <c r="Q92" s="5">
        <f>laasonen03208_20231026_Scores[[#This Row],[Column15]]-laasonen03208_20231026_Scores[[#This Row],[Column3]]</f>
        <v>106.6</v>
      </c>
      <c r="R92" s="7">
        <f t="shared" si="2"/>
        <v>0.97798165137614679</v>
      </c>
    </row>
    <row r="93" spans="1:18" x14ac:dyDescent="0.25">
      <c r="A93" s="2"/>
      <c r="B93" s="2"/>
      <c r="C93" s="3" t="s">
        <v>179</v>
      </c>
      <c r="D93" s="5" t="s">
        <v>255</v>
      </c>
      <c r="E93" s="6" t="s">
        <v>265</v>
      </c>
      <c r="F93" s="6">
        <v>4.67</v>
      </c>
      <c r="G93" s="6">
        <v>1.77</v>
      </c>
      <c r="H93" s="6" t="s">
        <v>264</v>
      </c>
      <c r="I93" s="6" t="s">
        <v>264</v>
      </c>
      <c r="J93" s="6" t="s">
        <v>264</v>
      </c>
      <c r="K93" s="6" t="s">
        <v>264</v>
      </c>
      <c r="L93" s="6" t="s">
        <v>264</v>
      </c>
      <c r="M93" s="6" t="s">
        <v>264</v>
      </c>
      <c r="N93" s="6" t="s">
        <v>264</v>
      </c>
      <c r="O93" s="6" t="s">
        <v>264</v>
      </c>
      <c r="P93" s="5">
        <v>11.44</v>
      </c>
      <c r="Q93" s="5">
        <f>laasonen03208_20231026_Scores[[#This Row],[Column15]]-laasonen03208_20231026_Scores[[#This Row],[Column3]]</f>
        <v>7.4399999999999995</v>
      </c>
      <c r="R93" s="7">
        <f t="shared" si="2"/>
        <v>6.8256880733944952E-2</v>
      </c>
    </row>
    <row r="94" spans="1:18" x14ac:dyDescent="0.25">
      <c r="A94" s="2"/>
      <c r="B94" s="2"/>
      <c r="C94" s="3" t="s">
        <v>183</v>
      </c>
      <c r="D94" s="5" t="s">
        <v>255</v>
      </c>
      <c r="E94" s="6">
        <v>10.5</v>
      </c>
      <c r="F94" s="6">
        <v>7.67</v>
      </c>
      <c r="G94" s="6" t="s">
        <v>261</v>
      </c>
      <c r="H94" s="6" t="s">
        <v>262</v>
      </c>
      <c r="I94" s="6">
        <v>7.75</v>
      </c>
      <c r="J94" s="6">
        <v>11.33</v>
      </c>
      <c r="K94" s="6" t="s">
        <v>264</v>
      </c>
      <c r="L94" s="6">
        <v>0.25</v>
      </c>
      <c r="M94" s="6" t="s">
        <v>264</v>
      </c>
      <c r="N94" s="6">
        <v>16.8</v>
      </c>
      <c r="O94" s="6">
        <v>3.83</v>
      </c>
      <c r="P94" s="5">
        <v>80.13</v>
      </c>
      <c r="Q94" s="5">
        <f>laasonen03208_20231026_Scores[[#This Row],[Column15]]-laasonen03208_20231026_Scores[[#This Row],[Column3]]</f>
        <v>76.13</v>
      </c>
      <c r="R94" s="7">
        <f t="shared" si="2"/>
        <v>0.69844036697247702</v>
      </c>
    </row>
    <row r="95" spans="1:18" x14ac:dyDescent="0.25">
      <c r="A95" s="2"/>
      <c r="B95" s="2"/>
      <c r="C95" s="3" t="s">
        <v>185</v>
      </c>
      <c r="D95" s="5" t="s">
        <v>255</v>
      </c>
      <c r="E95" s="6" t="s">
        <v>260</v>
      </c>
      <c r="F95" s="6">
        <v>7.5</v>
      </c>
      <c r="G95" s="6" t="s">
        <v>261</v>
      </c>
      <c r="H95" s="6" t="s">
        <v>262</v>
      </c>
      <c r="I95" s="6" t="s">
        <v>258</v>
      </c>
      <c r="J95" s="6" t="s">
        <v>259</v>
      </c>
      <c r="K95" s="6">
        <v>7.96</v>
      </c>
      <c r="L95" s="6" t="s">
        <v>260</v>
      </c>
      <c r="M95" s="6" t="s">
        <v>259</v>
      </c>
      <c r="N95" s="6">
        <v>16.2</v>
      </c>
      <c r="O95" s="6">
        <v>3.33</v>
      </c>
      <c r="P95" s="5">
        <v>110.99</v>
      </c>
      <c r="Q95" s="5">
        <f>laasonen03208_20231026_Scores[[#This Row],[Column15]]-laasonen03208_20231026_Scores[[#This Row],[Column3]]</f>
        <v>106.99</v>
      </c>
      <c r="R95" s="7">
        <f t="shared" si="2"/>
        <v>0.98155963302752292</v>
      </c>
    </row>
    <row r="96" spans="1:18" x14ac:dyDescent="0.25">
      <c r="A96" s="2"/>
      <c r="B96" s="2"/>
      <c r="C96" s="3" t="s">
        <v>187</v>
      </c>
      <c r="D96" s="5" t="s">
        <v>264</v>
      </c>
      <c r="E96" s="6" t="s">
        <v>260</v>
      </c>
      <c r="F96" s="6">
        <v>7.5</v>
      </c>
      <c r="G96" s="6" t="s">
        <v>268</v>
      </c>
      <c r="H96" s="6" t="s">
        <v>267</v>
      </c>
      <c r="I96" s="6">
        <v>2.25</v>
      </c>
      <c r="J96" s="6" t="s">
        <v>269</v>
      </c>
      <c r="K96" s="6">
        <v>3.67</v>
      </c>
      <c r="L96" s="6" t="s">
        <v>267</v>
      </c>
      <c r="M96" s="6">
        <v>9.83</v>
      </c>
      <c r="N96" s="6">
        <v>16.600000000000001</v>
      </c>
      <c r="O96" s="6" t="s">
        <v>255</v>
      </c>
      <c r="P96" s="5">
        <v>80.849999999999994</v>
      </c>
      <c r="Q96" s="5">
        <f>laasonen03208_20231026_Scores[[#This Row],[Column15]]-laasonen03208_20231026_Scores[[#This Row],[Column3]]</f>
        <v>80.849999999999994</v>
      </c>
      <c r="R96" s="7">
        <f t="shared" si="2"/>
        <v>0.74174311926605496</v>
      </c>
    </row>
    <row r="97" spans="1:18" x14ac:dyDescent="0.25">
      <c r="A97" s="2"/>
      <c r="B97" s="2"/>
      <c r="C97" s="3" t="s">
        <v>189</v>
      </c>
      <c r="D97" s="5" t="s">
        <v>255</v>
      </c>
      <c r="E97" s="6" t="s">
        <v>260</v>
      </c>
      <c r="F97" s="6" t="s">
        <v>258</v>
      </c>
      <c r="G97" s="6" t="s">
        <v>261</v>
      </c>
      <c r="H97" s="6" t="s">
        <v>262</v>
      </c>
      <c r="I97" s="6">
        <v>5.25</v>
      </c>
      <c r="J97" s="6">
        <v>11.33</v>
      </c>
      <c r="K97" s="6">
        <v>7.96</v>
      </c>
      <c r="L97" s="6" t="s">
        <v>260</v>
      </c>
      <c r="M97" s="6">
        <v>11.83</v>
      </c>
      <c r="N97" s="6" t="s">
        <v>256</v>
      </c>
      <c r="O97" s="6" t="s">
        <v>255</v>
      </c>
      <c r="P97" s="5">
        <v>109.38</v>
      </c>
      <c r="Q97" s="5">
        <f>laasonen03208_20231026_Scores[[#This Row],[Column15]]-laasonen03208_20231026_Scores[[#This Row],[Column3]]</f>
        <v>105.38</v>
      </c>
      <c r="R97" s="7">
        <f t="shared" si="2"/>
        <v>0.96678899082568803</v>
      </c>
    </row>
    <row r="98" spans="1:18" x14ac:dyDescent="0.25">
      <c r="A98" s="2"/>
      <c r="B98" s="2"/>
      <c r="C98" s="3" t="s">
        <v>190</v>
      </c>
      <c r="D98" s="5" t="s">
        <v>255</v>
      </c>
      <c r="E98" s="6" t="s">
        <v>260</v>
      </c>
      <c r="F98" s="6">
        <v>7.67</v>
      </c>
      <c r="G98" s="6" t="s">
        <v>261</v>
      </c>
      <c r="H98" s="6" t="s">
        <v>262</v>
      </c>
      <c r="I98" s="6" t="s">
        <v>258</v>
      </c>
      <c r="J98" s="6" t="s">
        <v>259</v>
      </c>
      <c r="K98" s="6">
        <v>7.63</v>
      </c>
      <c r="L98" s="6">
        <v>10.78</v>
      </c>
      <c r="M98" s="6">
        <v>11.67</v>
      </c>
      <c r="N98" s="6">
        <v>16.8</v>
      </c>
      <c r="O98" s="6">
        <v>3.17</v>
      </c>
      <c r="P98" s="5">
        <v>110.7</v>
      </c>
      <c r="Q98" s="5">
        <f>laasonen03208_20231026_Scores[[#This Row],[Column15]]-laasonen03208_20231026_Scores[[#This Row],[Column3]]</f>
        <v>106.7</v>
      </c>
      <c r="R98" s="7">
        <f t="shared" si="2"/>
        <v>0.97889908256880731</v>
      </c>
    </row>
    <row r="99" spans="1:18" x14ac:dyDescent="0.25">
      <c r="A99" s="2"/>
      <c r="B99" s="2"/>
      <c r="C99" s="3" t="s">
        <v>192</v>
      </c>
      <c r="D99" s="5" t="s">
        <v>255</v>
      </c>
      <c r="E99" s="6">
        <v>10.17</v>
      </c>
      <c r="F99" s="6" t="s">
        <v>267</v>
      </c>
      <c r="G99" s="6" t="s">
        <v>266</v>
      </c>
      <c r="H99" s="6" t="s">
        <v>262</v>
      </c>
      <c r="I99" s="6" t="s">
        <v>261</v>
      </c>
      <c r="J99" s="6" t="s">
        <v>259</v>
      </c>
      <c r="K99" s="6">
        <v>6.66</v>
      </c>
      <c r="L99" s="6" t="s">
        <v>260</v>
      </c>
      <c r="M99" s="6" t="s">
        <v>259</v>
      </c>
      <c r="N99" s="6">
        <v>16.8</v>
      </c>
      <c r="O99" s="6">
        <v>3.83</v>
      </c>
      <c r="P99" s="5">
        <v>103.46</v>
      </c>
      <c r="Q99" s="5">
        <f>laasonen03208_20231026_Scores[[#This Row],[Column15]]-laasonen03208_20231026_Scores[[#This Row],[Column3]]</f>
        <v>99.46</v>
      </c>
      <c r="R99" s="7">
        <f t="shared" si="2"/>
        <v>0.91247706422018338</v>
      </c>
    </row>
    <row r="100" spans="1:18" x14ac:dyDescent="0.25">
      <c r="A100" s="2"/>
      <c r="B100" s="2"/>
      <c r="C100" s="3" t="s">
        <v>194</v>
      </c>
      <c r="D100" s="5" t="s">
        <v>255</v>
      </c>
      <c r="E100" s="6" t="s">
        <v>260</v>
      </c>
      <c r="F100" s="6">
        <v>7.83</v>
      </c>
      <c r="G100" s="6" t="s">
        <v>261</v>
      </c>
      <c r="H100" s="6" t="s">
        <v>262</v>
      </c>
      <c r="I100" s="6" t="s">
        <v>258</v>
      </c>
      <c r="J100" s="6" t="s">
        <v>259</v>
      </c>
      <c r="K100" s="6">
        <v>7.67</v>
      </c>
      <c r="L100" s="6" t="s">
        <v>260</v>
      </c>
      <c r="M100" s="6" t="s">
        <v>259</v>
      </c>
      <c r="N100" s="6" t="s">
        <v>256</v>
      </c>
      <c r="O100" s="6">
        <v>3.83</v>
      </c>
      <c r="P100" s="5">
        <v>112.33</v>
      </c>
      <c r="Q100" s="5">
        <f>laasonen03208_20231026_Scores[[#This Row],[Column15]]-laasonen03208_20231026_Scores[[#This Row],[Column3]]</f>
        <v>108.33</v>
      </c>
      <c r="R100" s="7">
        <f t="shared" si="2"/>
        <v>0.99385321100917434</v>
      </c>
    </row>
    <row r="101" spans="1:18" x14ac:dyDescent="0.25">
      <c r="A101" s="2"/>
      <c r="B101" s="2"/>
      <c r="C101" s="3" t="s">
        <v>196</v>
      </c>
      <c r="D101" s="5" t="s">
        <v>255</v>
      </c>
      <c r="E101" s="6">
        <v>10.83</v>
      </c>
      <c r="F101" s="6">
        <v>7.83</v>
      </c>
      <c r="G101" s="6" t="s">
        <v>261</v>
      </c>
      <c r="H101" s="6" t="s">
        <v>262</v>
      </c>
      <c r="I101" s="6">
        <v>7.5</v>
      </c>
      <c r="J101" s="6">
        <v>11.89</v>
      </c>
      <c r="K101" s="6" t="s">
        <v>258</v>
      </c>
      <c r="L101" s="6" t="s">
        <v>260</v>
      </c>
      <c r="M101" s="6">
        <v>11.83</v>
      </c>
      <c r="N101" s="6" t="s">
        <v>256</v>
      </c>
      <c r="O101" s="6" t="s">
        <v>255</v>
      </c>
      <c r="P101" s="5">
        <v>111.89</v>
      </c>
      <c r="Q101" s="5">
        <f>laasonen03208_20231026_Scores[[#This Row],[Column15]]-laasonen03208_20231026_Scores[[#This Row],[Column3]]</f>
        <v>107.89</v>
      </c>
      <c r="R101" s="7">
        <f t="shared" si="2"/>
        <v>0.98981651376146784</v>
      </c>
    </row>
    <row r="102" spans="1:18" x14ac:dyDescent="0.25">
      <c r="A102" s="2"/>
      <c r="B102" s="2"/>
      <c r="C102" s="3" t="s">
        <v>198</v>
      </c>
      <c r="D102" s="5" t="s">
        <v>264</v>
      </c>
      <c r="E102" s="6" t="s">
        <v>260</v>
      </c>
      <c r="F102" s="6">
        <v>7.33</v>
      </c>
      <c r="G102" s="6" t="s">
        <v>255</v>
      </c>
      <c r="H102" s="6" t="s">
        <v>262</v>
      </c>
      <c r="I102" s="6">
        <v>7.75</v>
      </c>
      <c r="J102" s="6" t="s">
        <v>259</v>
      </c>
      <c r="K102" s="6">
        <v>7.33</v>
      </c>
      <c r="L102" s="6">
        <v>9.1999999999999993</v>
      </c>
      <c r="M102" s="6">
        <v>9.31</v>
      </c>
      <c r="N102" s="6" t="s">
        <v>256</v>
      </c>
      <c r="O102" s="6" t="s">
        <v>255</v>
      </c>
      <c r="P102" s="5">
        <v>101.92</v>
      </c>
      <c r="Q102" s="5">
        <f>laasonen03208_20231026_Scores[[#This Row],[Column15]]-laasonen03208_20231026_Scores[[#This Row],[Column3]]</f>
        <v>101.92</v>
      </c>
      <c r="R102" s="7">
        <f t="shared" ref="R102:R112" si="3">Q102/Q$114</f>
        <v>0.93504587155963304</v>
      </c>
    </row>
    <row r="103" spans="1:18" x14ac:dyDescent="0.25">
      <c r="A103" s="2"/>
      <c r="B103" s="2"/>
      <c r="C103" s="3" t="s">
        <v>200</v>
      </c>
      <c r="D103" s="5" t="s">
        <v>255</v>
      </c>
      <c r="E103" s="6">
        <v>10.83</v>
      </c>
      <c r="F103" s="6">
        <v>7.83</v>
      </c>
      <c r="G103" s="6">
        <v>5</v>
      </c>
      <c r="H103" s="6" t="s">
        <v>262</v>
      </c>
      <c r="I103" s="6">
        <v>7.75</v>
      </c>
      <c r="J103" s="6" t="s">
        <v>259</v>
      </c>
      <c r="K103" s="6" t="s">
        <v>258</v>
      </c>
      <c r="L103" s="6" t="s">
        <v>260</v>
      </c>
      <c r="M103" s="6" t="s">
        <v>259</v>
      </c>
      <c r="N103" s="6" t="s">
        <v>256</v>
      </c>
      <c r="O103" s="6">
        <v>3.83</v>
      </c>
      <c r="P103" s="5">
        <v>112.25</v>
      </c>
      <c r="Q103" s="5">
        <f>laasonen03208_20231026_Scores[[#This Row],[Column15]]-laasonen03208_20231026_Scores[[#This Row],[Column3]]</f>
        <v>108.25</v>
      </c>
      <c r="R103" s="7">
        <f t="shared" si="3"/>
        <v>0.99311926605504586</v>
      </c>
    </row>
    <row r="104" spans="1:18" x14ac:dyDescent="0.25">
      <c r="A104" s="2"/>
      <c r="B104" s="2"/>
      <c r="C104" s="3" t="s">
        <v>202</v>
      </c>
      <c r="D104" s="5" t="s">
        <v>255</v>
      </c>
      <c r="E104" s="6">
        <v>10.5</v>
      </c>
      <c r="F104" s="6" t="s">
        <v>255</v>
      </c>
      <c r="G104" s="6" t="s">
        <v>265</v>
      </c>
      <c r="H104" s="6" t="s">
        <v>258</v>
      </c>
      <c r="I104" s="6">
        <v>0.5</v>
      </c>
      <c r="J104" s="6">
        <v>7.67</v>
      </c>
      <c r="K104" s="6" t="s">
        <v>266</v>
      </c>
      <c r="L104" s="6" t="s">
        <v>261</v>
      </c>
      <c r="M104" s="6">
        <v>2.5</v>
      </c>
      <c r="N104" s="6" t="s">
        <v>264</v>
      </c>
      <c r="O104" s="6" t="s">
        <v>264</v>
      </c>
      <c r="P104" s="5">
        <v>45.17</v>
      </c>
      <c r="Q104" s="5">
        <f>laasonen03208_20231026_Scores[[#This Row],[Column15]]-laasonen03208_20231026_Scores[[#This Row],[Column3]]</f>
        <v>41.17</v>
      </c>
      <c r="R104" s="7">
        <f t="shared" si="3"/>
        <v>0.37770642201834864</v>
      </c>
    </row>
    <row r="105" spans="1:18" x14ac:dyDescent="0.25">
      <c r="A105" s="2"/>
      <c r="B105" s="2"/>
      <c r="C105" s="3" t="s">
        <v>204</v>
      </c>
      <c r="D105" s="5" t="s">
        <v>255</v>
      </c>
      <c r="E105" s="6">
        <v>10.33</v>
      </c>
      <c r="F105" s="6">
        <v>6.83</v>
      </c>
      <c r="G105" s="6" t="s">
        <v>268</v>
      </c>
      <c r="H105" s="6" t="s">
        <v>260</v>
      </c>
      <c r="I105" s="6">
        <v>3.5</v>
      </c>
      <c r="J105" s="6" t="s">
        <v>259</v>
      </c>
      <c r="K105" s="6" t="s">
        <v>261</v>
      </c>
      <c r="L105" s="6">
        <v>7.63</v>
      </c>
      <c r="M105" s="6" t="s">
        <v>257</v>
      </c>
      <c r="N105" s="6" t="s">
        <v>271</v>
      </c>
      <c r="O105" s="6">
        <v>3.17</v>
      </c>
      <c r="P105" s="5">
        <v>91.47</v>
      </c>
      <c r="Q105" s="5">
        <f>laasonen03208_20231026_Scores[[#This Row],[Column15]]-laasonen03208_20231026_Scores[[#This Row],[Column3]]</f>
        <v>87.47</v>
      </c>
      <c r="R105" s="7">
        <f t="shared" si="3"/>
        <v>0.8024770642201835</v>
      </c>
    </row>
    <row r="106" spans="1:18" x14ac:dyDescent="0.25">
      <c r="A106" s="2"/>
      <c r="B106" s="2"/>
      <c r="C106" s="3" t="s">
        <v>210</v>
      </c>
      <c r="D106" s="5" t="s">
        <v>255</v>
      </c>
      <c r="E106" s="6">
        <v>10.17</v>
      </c>
      <c r="F106" s="6">
        <v>7.17</v>
      </c>
      <c r="G106" s="6" t="s">
        <v>261</v>
      </c>
      <c r="H106" s="6" t="s">
        <v>262</v>
      </c>
      <c r="I106" s="6">
        <v>7.24</v>
      </c>
      <c r="J106" s="6" t="s">
        <v>259</v>
      </c>
      <c r="K106" s="6">
        <v>7.88</v>
      </c>
      <c r="L106" s="6">
        <v>10.53</v>
      </c>
      <c r="M106" s="6" t="s">
        <v>259</v>
      </c>
      <c r="N106" s="6" t="s">
        <v>256</v>
      </c>
      <c r="O106" s="6" t="s">
        <v>255</v>
      </c>
      <c r="P106" s="5">
        <v>109.97</v>
      </c>
      <c r="Q106" s="5">
        <f>laasonen03208_20231026_Scores[[#This Row],[Column15]]-laasonen03208_20231026_Scores[[#This Row],[Column3]]</f>
        <v>105.97</v>
      </c>
      <c r="R106" s="7">
        <f t="shared" si="3"/>
        <v>0.97220183486238532</v>
      </c>
    </row>
    <row r="107" spans="1:18" x14ac:dyDescent="0.25">
      <c r="A107" s="2"/>
      <c r="B107" s="2"/>
      <c r="C107" s="3" t="s">
        <v>211</v>
      </c>
      <c r="D107" s="5" t="s">
        <v>255</v>
      </c>
      <c r="E107" s="6">
        <v>10.17</v>
      </c>
      <c r="F107" s="6">
        <v>7.5</v>
      </c>
      <c r="G107" s="6" t="s">
        <v>261</v>
      </c>
      <c r="H107" s="6">
        <v>12.99</v>
      </c>
      <c r="I107" s="6" t="s">
        <v>258</v>
      </c>
      <c r="J107" s="6" t="s">
        <v>259</v>
      </c>
      <c r="K107" s="6">
        <v>6.96</v>
      </c>
      <c r="L107" s="6">
        <v>10.49</v>
      </c>
      <c r="M107" s="6">
        <v>10.28</v>
      </c>
      <c r="N107" s="6">
        <v>16.8</v>
      </c>
      <c r="O107" s="6">
        <v>3.5</v>
      </c>
      <c r="P107" s="5">
        <v>107.68</v>
      </c>
      <c r="Q107" s="5">
        <f>laasonen03208_20231026_Scores[[#This Row],[Column15]]-laasonen03208_20231026_Scores[[#This Row],[Column3]]</f>
        <v>103.68</v>
      </c>
      <c r="R107" s="7">
        <f t="shared" si="3"/>
        <v>0.95119266055045881</v>
      </c>
    </row>
    <row r="108" spans="1:18" x14ac:dyDescent="0.25">
      <c r="A108" s="2"/>
      <c r="B108" s="2"/>
      <c r="C108" s="3" t="s">
        <v>213</v>
      </c>
      <c r="D108" s="5" t="s">
        <v>255</v>
      </c>
      <c r="E108" s="6" t="s">
        <v>260</v>
      </c>
      <c r="F108" s="6">
        <v>7.83</v>
      </c>
      <c r="G108" s="6" t="s">
        <v>261</v>
      </c>
      <c r="H108" s="6" t="s">
        <v>262</v>
      </c>
      <c r="I108" s="6" t="s">
        <v>258</v>
      </c>
      <c r="J108" s="6">
        <v>11.33</v>
      </c>
      <c r="K108" s="6" t="s">
        <v>258</v>
      </c>
      <c r="L108" s="6" t="s">
        <v>260</v>
      </c>
      <c r="M108" s="6" t="s">
        <v>259</v>
      </c>
      <c r="N108" s="6" t="s">
        <v>256</v>
      </c>
      <c r="O108" s="6" t="s">
        <v>255</v>
      </c>
      <c r="P108" s="5">
        <v>112.17</v>
      </c>
      <c r="Q108" s="5">
        <f>laasonen03208_20231026_Scores[[#This Row],[Column15]]-laasonen03208_20231026_Scores[[#This Row],[Column3]]</f>
        <v>108.17</v>
      </c>
      <c r="R108" s="7">
        <f t="shared" si="3"/>
        <v>0.99238532110091748</v>
      </c>
    </row>
    <row r="109" spans="1:18" x14ac:dyDescent="0.25">
      <c r="A109" s="2"/>
      <c r="B109" s="2"/>
      <c r="C109" s="3" t="s">
        <v>215</v>
      </c>
      <c r="D109" s="5" t="s">
        <v>255</v>
      </c>
      <c r="E109" s="6">
        <v>10.33</v>
      </c>
      <c r="F109" s="6">
        <v>7.67</v>
      </c>
      <c r="G109" s="6" t="s">
        <v>261</v>
      </c>
      <c r="H109" s="6" t="s">
        <v>262</v>
      </c>
      <c r="I109" s="6">
        <v>4.5</v>
      </c>
      <c r="J109" s="6">
        <v>9.94</v>
      </c>
      <c r="K109" s="6">
        <v>7.67</v>
      </c>
      <c r="L109" s="6">
        <v>9.8000000000000007</v>
      </c>
      <c r="M109" s="6">
        <v>11.83</v>
      </c>
      <c r="N109" s="6">
        <v>16.8</v>
      </c>
      <c r="O109" s="6">
        <v>3.5</v>
      </c>
      <c r="P109" s="5">
        <v>104.04</v>
      </c>
      <c r="Q109" s="5">
        <f>laasonen03208_20231026_Scores[[#This Row],[Column15]]-laasonen03208_20231026_Scores[[#This Row],[Column3]]</f>
        <v>100.04</v>
      </c>
      <c r="R109" s="7">
        <f t="shared" si="3"/>
        <v>0.9177981651376147</v>
      </c>
    </row>
    <row r="110" spans="1:18" x14ac:dyDescent="0.25">
      <c r="A110" s="2"/>
      <c r="B110" s="2"/>
      <c r="C110" s="3" t="s">
        <v>217</v>
      </c>
      <c r="D110" s="5" t="s">
        <v>255</v>
      </c>
      <c r="E110" s="6" t="s">
        <v>260</v>
      </c>
      <c r="F110" s="6">
        <v>7.83</v>
      </c>
      <c r="G110" s="6" t="s">
        <v>261</v>
      </c>
      <c r="H110" s="6" t="s">
        <v>262</v>
      </c>
      <c r="I110" s="6">
        <v>7.75</v>
      </c>
      <c r="J110" s="6">
        <v>11.89</v>
      </c>
      <c r="K110" s="6">
        <v>5.62</v>
      </c>
      <c r="L110" s="6" t="s">
        <v>260</v>
      </c>
      <c r="M110" s="6" t="s">
        <v>259</v>
      </c>
      <c r="N110" s="6" t="s">
        <v>256</v>
      </c>
      <c r="O110" s="6">
        <v>3.83</v>
      </c>
      <c r="P110" s="5">
        <v>109.93</v>
      </c>
      <c r="Q110" s="5">
        <f>laasonen03208_20231026_Scores[[#This Row],[Column15]]-laasonen03208_20231026_Scores[[#This Row],[Column3]]</f>
        <v>105.93</v>
      </c>
      <c r="R110" s="7">
        <f t="shared" si="3"/>
        <v>0.97183486238532113</v>
      </c>
    </row>
    <row r="111" spans="1:18" x14ac:dyDescent="0.25">
      <c r="A111" s="2"/>
      <c r="B111" s="2"/>
      <c r="C111" s="3" t="s">
        <v>218</v>
      </c>
      <c r="D111" s="5" t="s">
        <v>255</v>
      </c>
      <c r="E111" s="6">
        <v>10.5</v>
      </c>
      <c r="F111" s="6" t="s">
        <v>258</v>
      </c>
      <c r="G111" s="6" t="s">
        <v>261</v>
      </c>
      <c r="H111" s="6" t="s">
        <v>257</v>
      </c>
      <c r="I111" s="6" t="s">
        <v>264</v>
      </c>
      <c r="J111" s="6">
        <v>2.67</v>
      </c>
      <c r="K111" s="6" t="s">
        <v>264</v>
      </c>
      <c r="L111" s="6">
        <v>10.78</v>
      </c>
      <c r="M111" s="6">
        <v>11.5</v>
      </c>
      <c r="N111" s="6">
        <v>16.600000000000001</v>
      </c>
      <c r="O111" s="6">
        <v>3.83</v>
      </c>
      <c r="P111" s="5">
        <v>82.88</v>
      </c>
      <c r="Q111" s="5">
        <f>laasonen03208_20231026_Scores[[#This Row],[Column15]]-laasonen03208_20231026_Scores[[#This Row],[Column3]]</f>
        <v>78.88</v>
      </c>
      <c r="R111" s="7">
        <f t="shared" si="3"/>
        <v>0.72366972477064218</v>
      </c>
    </row>
    <row r="112" spans="1:18" x14ac:dyDescent="0.25">
      <c r="A112" s="2"/>
      <c r="B112" s="2"/>
      <c r="C112" s="3" t="s">
        <v>219</v>
      </c>
      <c r="D112" s="5" t="s">
        <v>255</v>
      </c>
      <c r="E112" s="6">
        <v>9.5</v>
      </c>
      <c r="F112" s="6">
        <v>7.17</v>
      </c>
      <c r="G112" s="6" t="s">
        <v>261</v>
      </c>
      <c r="H112" s="6" t="s">
        <v>262</v>
      </c>
      <c r="I112" s="6" t="s">
        <v>258</v>
      </c>
      <c r="J112" s="6">
        <v>11.89</v>
      </c>
      <c r="K112" s="6" t="s">
        <v>258</v>
      </c>
      <c r="L112" s="6" t="s">
        <v>260</v>
      </c>
      <c r="M112" s="6" t="s">
        <v>259</v>
      </c>
      <c r="N112" s="6">
        <v>16.8</v>
      </c>
      <c r="O112" s="6" t="s">
        <v>255</v>
      </c>
      <c r="P112" s="5">
        <v>110.36</v>
      </c>
      <c r="Q112" s="5">
        <f>laasonen03208_20231026_Scores[[#This Row],[Column15]]-laasonen03208_20231026_Scores[[#This Row],[Column3]]</f>
        <v>106.36</v>
      </c>
      <c r="R112" s="7">
        <f t="shared" si="3"/>
        <v>0.97577981651376144</v>
      </c>
    </row>
    <row r="113" spans="1:18" x14ac:dyDescent="0.25">
      <c r="A113" s="2"/>
      <c r="B113" s="2"/>
      <c r="C113" s="2"/>
      <c r="D113" s="5" t="s">
        <v>239</v>
      </c>
      <c r="E113" s="6" t="s">
        <v>239</v>
      </c>
      <c r="F113" s="6" t="s">
        <v>239</v>
      </c>
      <c r="G113" s="6" t="s">
        <v>239</v>
      </c>
      <c r="H113" s="6" t="s">
        <v>239</v>
      </c>
      <c r="I113" s="6" t="s">
        <v>239</v>
      </c>
      <c r="J113" s="6" t="s">
        <v>239</v>
      </c>
      <c r="K113" s="6" t="s">
        <v>239</v>
      </c>
      <c r="L113" s="6" t="s">
        <v>239</v>
      </c>
      <c r="M113" s="6" t="s">
        <v>239</v>
      </c>
      <c r="N113" s="6" t="s">
        <v>239</v>
      </c>
      <c r="O113" s="6" t="s">
        <v>239</v>
      </c>
      <c r="P113" s="5" t="s">
        <v>239</v>
      </c>
      <c r="Q113" s="5" t="s">
        <v>237</v>
      </c>
      <c r="R113" s="5"/>
    </row>
    <row r="114" spans="1:18" x14ac:dyDescent="0.25">
      <c r="A114" s="2"/>
      <c r="B114" s="2"/>
      <c r="C114" s="2"/>
      <c r="D114" s="5">
        <v>4</v>
      </c>
      <c r="E114" s="6" t="s">
        <v>260</v>
      </c>
      <c r="F114" s="6" t="s">
        <v>258</v>
      </c>
      <c r="G114" s="6" t="s">
        <v>261</v>
      </c>
      <c r="H114" s="6" t="s">
        <v>262</v>
      </c>
      <c r="I114" s="6" t="s">
        <v>258</v>
      </c>
      <c r="J114" s="6" t="s">
        <v>259</v>
      </c>
      <c r="K114" s="6" t="s">
        <v>258</v>
      </c>
      <c r="L114" s="6" t="s">
        <v>260</v>
      </c>
      <c r="M114" s="6" t="s">
        <v>259</v>
      </c>
      <c r="N114" s="6" t="s">
        <v>256</v>
      </c>
      <c r="O114" s="6" t="s">
        <v>255</v>
      </c>
      <c r="P114" s="5" t="s">
        <v>274</v>
      </c>
      <c r="Q114" s="5">
        <f>laasonen03208_20231026_Scores[[#This Row],[Column15]]-laasonen03208_20231026_Scores[[#This Row],[Column3]]</f>
        <v>109</v>
      </c>
      <c r="R114" s="5"/>
    </row>
    <row r="115" spans="1:18" x14ac:dyDescent="0.25">
      <c r="A115" s="9"/>
      <c r="B115" s="2"/>
      <c r="C115" s="2"/>
      <c r="D115" s="5">
        <v>3.95</v>
      </c>
      <c r="E115" s="6">
        <v>10.51</v>
      </c>
      <c r="F115" s="6">
        <v>7.55</v>
      </c>
      <c r="G115" s="6">
        <v>4.8099999999999996</v>
      </c>
      <c r="H115" s="6">
        <v>12.69</v>
      </c>
      <c r="I115" s="6">
        <v>7.45</v>
      </c>
      <c r="J115" s="6">
        <v>11.47</v>
      </c>
      <c r="K115" s="6">
        <v>7.42</v>
      </c>
      <c r="L115" s="6">
        <v>10.72</v>
      </c>
      <c r="M115" s="6">
        <v>11.72</v>
      </c>
      <c r="N115" s="6">
        <v>16.61</v>
      </c>
      <c r="O115" s="6">
        <v>3.83</v>
      </c>
      <c r="P115" s="5">
        <v>89.92</v>
      </c>
      <c r="Q115" s="5">
        <f>laasonen03208_20231026_Scores[[#This Row],[Column15]]-laasonen03208_20231026_Scores[[#This Row],[Column3]]</f>
        <v>85.97</v>
      </c>
      <c r="R115" s="5"/>
    </row>
  </sheetData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AA9C-5F10-45FD-B330-DD769E61A55A}">
  <dimension ref="A1:O118"/>
  <sheetViews>
    <sheetView topLeftCell="B1" workbookViewId="0">
      <selection activeCell="C119" sqref="C119"/>
    </sheetView>
  </sheetViews>
  <sheetFormatPr defaultRowHeight="15.75" x14ac:dyDescent="0.25"/>
  <cols>
    <col min="1" max="1" width="11.125" customWidth="1"/>
    <col min="2" max="2" width="14.5" customWidth="1"/>
    <col min="3" max="3" width="12.25" customWidth="1"/>
    <col min="4" max="4" width="6.25" customWidth="1"/>
    <col min="5" max="5" width="6.625" customWidth="1"/>
    <col min="6" max="6" width="6.375" customWidth="1"/>
    <col min="7" max="7" width="5.5" customWidth="1"/>
    <col min="8" max="8" width="5.875" customWidth="1"/>
    <col min="9" max="9" width="6.5" customWidth="1"/>
    <col min="10" max="10" width="5.75" customWidth="1"/>
    <col min="11" max="11" width="6.625" customWidth="1"/>
    <col min="12" max="12" width="6.5" customWidth="1"/>
  </cols>
  <sheetData>
    <row r="1" spans="1:15" x14ac:dyDescent="0.25">
      <c r="D1" s="1" t="s">
        <v>287</v>
      </c>
      <c r="E1" s="1" t="s">
        <v>279</v>
      </c>
      <c r="F1" s="1" t="s">
        <v>280</v>
      </c>
      <c r="G1" s="1" t="s">
        <v>281</v>
      </c>
      <c r="H1" s="1" t="s">
        <v>282</v>
      </c>
      <c r="I1" s="1" t="s">
        <v>283</v>
      </c>
      <c r="J1" s="1" t="s">
        <v>284</v>
      </c>
      <c r="K1" s="1" t="s">
        <v>285</v>
      </c>
      <c r="L1" s="1" t="s">
        <v>286</v>
      </c>
      <c r="M1" s="1" t="s">
        <v>288</v>
      </c>
      <c r="N1" s="1" t="s">
        <v>289</v>
      </c>
      <c r="O1" s="1" t="s">
        <v>252</v>
      </c>
    </row>
    <row r="2" spans="1:15" x14ac:dyDescent="0.25">
      <c r="A2" t="s">
        <v>0</v>
      </c>
      <c r="C2" s="1" t="s">
        <v>275</v>
      </c>
      <c r="D2" s="1" t="s">
        <v>237</v>
      </c>
    </row>
    <row r="3" spans="1:15" x14ac:dyDescent="0.25">
      <c r="A3" t="s">
        <v>1</v>
      </c>
      <c r="C3" t="s">
        <v>2</v>
      </c>
      <c r="D3" s="3">
        <v>2</v>
      </c>
      <c r="E3">
        <v>2</v>
      </c>
      <c r="F3">
        <v>1</v>
      </c>
      <c r="G3">
        <v>3</v>
      </c>
      <c r="H3">
        <v>2</v>
      </c>
      <c r="I3">
        <v>2</v>
      </c>
      <c r="J3">
        <v>2</v>
      </c>
      <c r="K3">
        <v>3</v>
      </c>
      <c r="L3">
        <v>4</v>
      </c>
      <c r="M3">
        <v>3</v>
      </c>
      <c r="N3">
        <v>3</v>
      </c>
      <c r="O3">
        <f t="shared" ref="O3:O66" si="0">SUM(D3:N3)</f>
        <v>27</v>
      </c>
    </row>
    <row r="4" spans="1:15" x14ac:dyDescent="0.25">
      <c r="A4" t="s">
        <v>3</v>
      </c>
      <c r="C4" t="s">
        <v>4</v>
      </c>
      <c r="D4" s="3">
        <v>2</v>
      </c>
      <c r="E4">
        <v>2</v>
      </c>
      <c r="F4">
        <v>1</v>
      </c>
      <c r="G4">
        <v>3</v>
      </c>
      <c r="H4">
        <v>2</v>
      </c>
      <c r="I4">
        <v>2</v>
      </c>
      <c r="J4">
        <v>2</v>
      </c>
      <c r="K4">
        <v>3</v>
      </c>
      <c r="L4">
        <v>4</v>
      </c>
      <c r="M4">
        <v>3</v>
      </c>
      <c r="N4">
        <v>3</v>
      </c>
      <c r="O4">
        <f t="shared" si="0"/>
        <v>27</v>
      </c>
    </row>
    <row r="5" spans="1:15" x14ac:dyDescent="0.25">
      <c r="A5" t="s">
        <v>5</v>
      </c>
      <c r="C5" t="s">
        <v>6</v>
      </c>
      <c r="D5" s="3">
        <v>2</v>
      </c>
      <c r="E5">
        <v>2</v>
      </c>
      <c r="F5">
        <v>1</v>
      </c>
      <c r="G5">
        <v>1</v>
      </c>
      <c r="H5">
        <v>2</v>
      </c>
      <c r="I5">
        <v>2</v>
      </c>
      <c r="J5">
        <v>2</v>
      </c>
      <c r="K5">
        <v>3</v>
      </c>
      <c r="L5">
        <v>4</v>
      </c>
      <c r="M5">
        <v>3</v>
      </c>
      <c r="N5">
        <v>3</v>
      </c>
      <c r="O5">
        <f t="shared" si="0"/>
        <v>25</v>
      </c>
    </row>
    <row r="6" spans="1:15" x14ac:dyDescent="0.25">
      <c r="A6" t="s">
        <v>7</v>
      </c>
      <c r="C6" t="s">
        <v>8</v>
      </c>
      <c r="D6" s="3">
        <v>2</v>
      </c>
      <c r="E6">
        <v>1</v>
      </c>
      <c r="F6">
        <v>1</v>
      </c>
      <c r="G6">
        <v>3</v>
      </c>
      <c r="H6">
        <v>2</v>
      </c>
      <c r="I6">
        <v>2</v>
      </c>
      <c r="J6">
        <v>2</v>
      </c>
      <c r="K6">
        <v>3</v>
      </c>
      <c r="L6">
        <v>4</v>
      </c>
      <c r="M6">
        <v>3</v>
      </c>
      <c r="N6">
        <v>3</v>
      </c>
      <c r="O6">
        <f t="shared" si="0"/>
        <v>26</v>
      </c>
    </row>
    <row r="7" spans="1:15" x14ac:dyDescent="0.25">
      <c r="A7" t="s">
        <v>9</v>
      </c>
      <c r="C7" t="s">
        <v>10</v>
      </c>
      <c r="D7" s="3">
        <v>2</v>
      </c>
      <c r="E7">
        <v>2</v>
      </c>
      <c r="F7">
        <v>1</v>
      </c>
      <c r="G7">
        <v>3</v>
      </c>
      <c r="H7">
        <v>2</v>
      </c>
      <c r="I7">
        <v>2</v>
      </c>
      <c r="J7">
        <v>2</v>
      </c>
      <c r="K7">
        <v>3</v>
      </c>
      <c r="L7">
        <v>4</v>
      </c>
      <c r="M7">
        <v>3</v>
      </c>
      <c r="N7">
        <v>3</v>
      </c>
      <c r="O7">
        <f t="shared" si="0"/>
        <v>27</v>
      </c>
    </row>
    <row r="8" spans="1:15" x14ac:dyDescent="0.25">
      <c r="A8" t="s">
        <v>11</v>
      </c>
      <c r="C8" t="s">
        <v>12</v>
      </c>
      <c r="D8" s="3">
        <v>2</v>
      </c>
      <c r="E8">
        <v>2</v>
      </c>
      <c r="F8">
        <v>1</v>
      </c>
      <c r="G8">
        <v>3</v>
      </c>
      <c r="H8">
        <v>2</v>
      </c>
      <c r="I8">
        <v>2</v>
      </c>
      <c r="J8">
        <v>2</v>
      </c>
      <c r="K8">
        <v>3</v>
      </c>
      <c r="L8">
        <v>4</v>
      </c>
      <c r="M8">
        <v>3</v>
      </c>
      <c r="N8">
        <v>3</v>
      </c>
      <c r="O8">
        <f t="shared" si="0"/>
        <v>27</v>
      </c>
    </row>
    <row r="9" spans="1:15" x14ac:dyDescent="0.25">
      <c r="A9" t="s">
        <v>13</v>
      </c>
      <c r="C9" t="s">
        <v>14</v>
      </c>
      <c r="O9">
        <f t="shared" si="0"/>
        <v>0</v>
      </c>
    </row>
    <row r="10" spans="1:15" x14ac:dyDescent="0.25">
      <c r="A10" t="s">
        <v>15</v>
      </c>
      <c r="C10" t="s">
        <v>16</v>
      </c>
      <c r="D10" s="3">
        <v>2</v>
      </c>
      <c r="G10">
        <v>2</v>
      </c>
      <c r="H10">
        <v>2</v>
      </c>
      <c r="I10">
        <v>2</v>
      </c>
      <c r="J10">
        <v>2</v>
      </c>
      <c r="K10">
        <v>3</v>
      </c>
      <c r="L10">
        <v>4</v>
      </c>
      <c r="O10">
        <f t="shared" si="0"/>
        <v>17</v>
      </c>
    </row>
    <row r="11" spans="1:15" x14ac:dyDescent="0.25">
      <c r="A11" t="s">
        <v>17</v>
      </c>
      <c r="C11" t="s">
        <v>18</v>
      </c>
      <c r="D11" s="3">
        <v>2</v>
      </c>
      <c r="G11">
        <v>2</v>
      </c>
      <c r="H11">
        <v>2</v>
      </c>
      <c r="I11">
        <v>1</v>
      </c>
      <c r="J11">
        <v>2</v>
      </c>
      <c r="K11">
        <v>3</v>
      </c>
      <c r="O11">
        <f t="shared" si="0"/>
        <v>12</v>
      </c>
    </row>
    <row r="12" spans="1:15" x14ac:dyDescent="0.25">
      <c r="A12" t="s">
        <v>19</v>
      </c>
      <c r="C12" t="s">
        <v>20</v>
      </c>
      <c r="D12" s="3">
        <v>2</v>
      </c>
      <c r="E12">
        <v>2</v>
      </c>
      <c r="F12">
        <v>1</v>
      </c>
      <c r="G12">
        <v>3</v>
      </c>
      <c r="H12">
        <v>2</v>
      </c>
      <c r="I12">
        <v>2</v>
      </c>
      <c r="J12">
        <v>2</v>
      </c>
      <c r="K12">
        <v>3</v>
      </c>
      <c r="L12">
        <v>4</v>
      </c>
      <c r="M12">
        <v>3</v>
      </c>
      <c r="N12">
        <v>3</v>
      </c>
      <c r="O12">
        <f t="shared" si="0"/>
        <v>27</v>
      </c>
    </row>
    <row r="13" spans="1:15" x14ac:dyDescent="0.25">
      <c r="A13" t="s">
        <v>21</v>
      </c>
      <c r="C13" t="s">
        <v>22</v>
      </c>
      <c r="D13" s="3">
        <v>2</v>
      </c>
      <c r="E13">
        <v>2</v>
      </c>
      <c r="F13">
        <v>1</v>
      </c>
      <c r="G13">
        <v>3</v>
      </c>
      <c r="H13">
        <v>2</v>
      </c>
      <c r="I13">
        <v>2</v>
      </c>
      <c r="J13">
        <v>2</v>
      </c>
      <c r="K13">
        <v>3</v>
      </c>
      <c r="L13">
        <v>4</v>
      </c>
      <c r="M13">
        <v>3</v>
      </c>
      <c r="N13">
        <v>3</v>
      </c>
      <c r="O13">
        <f t="shared" si="0"/>
        <v>27</v>
      </c>
    </row>
    <row r="14" spans="1:15" x14ac:dyDescent="0.25">
      <c r="A14" t="s">
        <v>23</v>
      </c>
      <c r="C14" t="s">
        <v>24</v>
      </c>
      <c r="D14" s="3">
        <v>2</v>
      </c>
      <c r="E14">
        <v>1</v>
      </c>
      <c r="G14">
        <v>3</v>
      </c>
      <c r="H14">
        <v>2</v>
      </c>
      <c r="I14">
        <v>2</v>
      </c>
      <c r="J14">
        <v>2</v>
      </c>
      <c r="K14">
        <v>3</v>
      </c>
      <c r="L14">
        <v>4</v>
      </c>
      <c r="M14" t="s">
        <v>237</v>
      </c>
      <c r="O14">
        <f t="shared" si="0"/>
        <v>19</v>
      </c>
    </row>
    <row r="15" spans="1:15" x14ac:dyDescent="0.25">
      <c r="A15" t="s">
        <v>25</v>
      </c>
      <c r="C15" t="s">
        <v>26</v>
      </c>
      <c r="D15" s="3">
        <v>2</v>
      </c>
      <c r="E15">
        <v>2</v>
      </c>
      <c r="F15">
        <v>1</v>
      </c>
      <c r="G15">
        <v>3</v>
      </c>
      <c r="H15">
        <v>2</v>
      </c>
      <c r="I15" s="1" t="s">
        <v>237</v>
      </c>
      <c r="J15" s="1" t="s">
        <v>237</v>
      </c>
      <c r="K15" s="1">
        <v>3</v>
      </c>
      <c r="L15" s="1">
        <v>1</v>
      </c>
      <c r="M15" s="1">
        <v>2</v>
      </c>
      <c r="N15" s="1">
        <v>3</v>
      </c>
      <c r="O15">
        <f t="shared" si="0"/>
        <v>19</v>
      </c>
    </row>
    <row r="16" spans="1:15" x14ac:dyDescent="0.25">
      <c r="A16" t="s">
        <v>27</v>
      </c>
      <c r="C16" t="s">
        <v>28</v>
      </c>
      <c r="D16" s="3">
        <v>2</v>
      </c>
      <c r="E16">
        <v>2</v>
      </c>
      <c r="F16">
        <v>1</v>
      </c>
      <c r="G16">
        <v>3</v>
      </c>
      <c r="H16">
        <v>2</v>
      </c>
      <c r="I16">
        <v>2</v>
      </c>
      <c r="J16" s="1">
        <v>2</v>
      </c>
      <c r="K16" s="1">
        <v>3</v>
      </c>
      <c r="L16" s="1">
        <v>4</v>
      </c>
      <c r="M16" s="1">
        <v>3</v>
      </c>
      <c r="N16" s="1">
        <v>3</v>
      </c>
      <c r="O16">
        <f t="shared" si="0"/>
        <v>27</v>
      </c>
    </row>
    <row r="17" spans="1:15" x14ac:dyDescent="0.25">
      <c r="A17" t="s">
        <v>29</v>
      </c>
      <c r="C17" t="s">
        <v>30</v>
      </c>
      <c r="D17" s="3">
        <v>2</v>
      </c>
      <c r="E17">
        <v>2</v>
      </c>
      <c r="F17">
        <v>1</v>
      </c>
      <c r="G17">
        <v>3</v>
      </c>
      <c r="H17">
        <v>2</v>
      </c>
      <c r="I17">
        <v>2</v>
      </c>
      <c r="J17" s="1">
        <v>2</v>
      </c>
      <c r="K17" s="1">
        <v>3</v>
      </c>
      <c r="L17" s="1">
        <v>4</v>
      </c>
      <c r="M17" s="1">
        <v>3</v>
      </c>
      <c r="N17" s="1">
        <v>3</v>
      </c>
      <c r="O17">
        <f t="shared" si="0"/>
        <v>27</v>
      </c>
    </row>
    <row r="18" spans="1:15" x14ac:dyDescent="0.25">
      <c r="A18" t="s">
        <v>31</v>
      </c>
      <c r="C18" t="s">
        <v>32</v>
      </c>
      <c r="D18" s="3">
        <v>1.5</v>
      </c>
      <c r="E18">
        <v>2</v>
      </c>
      <c r="G18" s="1" t="s">
        <v>237</v>
      </c>
      <c r="O18">
        <f t="shared" si="0"/>
        <v>3.5</v>
      </c>
    </row>
    <row r="19" spans="1:15" x14ac:dyDescent="0.25">
      <c r="A19" t="s">
        <v>33</v>
      </c>
      <c r="C19" t="s">
        <v>34</v>
      </c>
      <c r="D19" s="3">
        <v>1.5</v>
      </c>
      <c r="E19">
        <v>1</v>
      </c>
      <c r="O19">
        <f t="shared" si="0"/>
        <v>2.5</v>
      </c>
    </row>
    <row r="20" spans="1:15" x14ac:dyDescent="0.25">
      <c r="A20" t="s">
        <v>35</v>
      </c>
      <c r="C20" t="s">
        <v>36</v>
      </c>
      <c r="D20" s="3">
        <v>2</v>
      </c>
      <c r="G20">
        <v>3</v>
      </c>
      <c r="H20">
        <v>2</v>
      </c>
      <c r="I20">
        <v>2</v>
      </c>
      <c r="J20">
        <v>2</v>
      </c>
      <c r="O20">
        <f t="shared" si="0"/>
        <v>11</v>
      </c>
    </row>
    <row r="21" spans="1:15" x14ac:dyDescent="0.25">
      <c r="A21" t="s">
        <v>37</v>
      </c>
      <c r="C21" t="s">
        <v>38</v>
      </c>
      <c r="D21" s="3">
        <v>2</v>
      </c>
      <c r="E21">
        <v>2</v>
      </c>
      <c r="F21">
        <v>1</v>
      </c>
      <c r="G21">
        <v>3</v>
      </c>
      <c r="H21">
        <v>2</v>
      </c>
      <c r="I21">
        <v>2</v>
      </c>
      <c r="J21" s="1" t="s">
        <v>237</v>
      </c>
      <c r="K21" s="1">
        <v>1</v>
      </c>
      <c r="L21" s="1">
        <v>4</v>
      </c>
      <c r="O21">
        <f t="shared" si="0"/>
        <v>17</v>
      </c>
    </row>
    <row r="22" spans="1:15" x14ac:dyDescent="0.25">
      <c r="A22" t="s">
        <v>39</v>
      </c>
      <c r="C22" t="s">
        <v>40</v>
      </c>
      <c r="D22" s="3">
        <v>2</v>
      </c>
      <c r="E22">
        <v>2</v>
      </c>
      <c r="F22">
        <v>1</v>
      </c>
      <c r="G22">
        <v>3</v>
      </c>
      <c r="H22">
        <v>2</v>
      </c>
      <c r="I22">
        <v>2</v>
      </c>
      <c r="J22">
        <v>2</v>
      </c>
      <c r="K22">
        <v>3</v>
      </c>
      <c r="L22">
        <v>4</v>
      </c>
      <c r="M22">
        <v>3</v>
      </c>
      <c r="N22">
        <v>3</v>
      </c>
      <c r="O22">
        <f t="shared" si="0"/>
        <v>27</v>
      </c>
    </row>
    <row r="23" spans="1:15" x14ac:dyDescent="0.25">
      <c r="A23" t="s">
        <v>41</v>
      </c>
      <c r="C23" t="s">
        <v>42</v>
      </c>
      <c r="D23" s="3">
        <v>2</v>
      </c>
      <c r="E23">
        <v>2</v>
      </c>
      <c r="F23">
        <v>1</v>
      </c>
      <c r="G23">
        <v>3</v>
      </c>
      <c r="H23">
        <v>2</v>
      </c>
      <c r="I23">
        <v>2</v>
      </c>
      <c r="J23">
        <v>2</v>
      </c>
      <c r="K23">
        <v>3</v>
      </c>
      <c r="L23">
        <v>4</v>
      </c>
      <c r="M23">
        <v>3</v>
      </c>
      <c r="N23">
        <v>3</v>
      </c>
      <c r="O23">
        <f t="shared" si="0"/>
        <v>27</v>
      </c>
    </row>
    <row r="24" spans="1:15" x14ac:dyDescent="0.25">
      <c r="A24" t="s">
        <v>43</v>
      </c>
      <c r="C24" t="s">
        <v>44</v>
      </c>
      <c r="D24" s="3">
        <v>2</v>
      </c>
      <c r="G24">
        <v>2</v>
      </c>
      <c r="H24">
        <v>2</v>
      </c>
      <c r="I24" s="1" t="s">
        <v>237</v>
      </c>
      <c r="K24">
        <v>2</v>
      </c>
      <c r="L24">
        <v>1</v>
      </c>
      <c r="O24">
        <f t="shared" si="0"/>
        <v>9</v>
      </c>
    </row>
    <row r="25" spans="1:15" x14ac:dyDescent="0.25">
      <c r="A25" t="s">
        <v>45</v>
      </c>
      <c r="C25" t="s">
        <v>46</v>
      </c>
      <c r="D25" s="3">
        <v>2</v>
      </c>
      <c r="E25">
        <v>2</v>
      </c>
      <c r="F25">
        <v>1</v>
      </c>
      <c r="G25">
        <v>3</v>
      </c>
      <c r="H25">
        <v>2</v>
      </c>
      <c r="K25">
        <v>3</v>
      </c>
      <c r="L25">
        <v>4</v>
      </c>
      <c r="M25">
        <v>3</v>
      </c>
      <c r="N25">
        <v>3</v>
      </c>
      <c r="O25">
        <f t="shared" si="0"/>
        <v>23</v>
      </c>
    </row>
    <row r="26" spans="1:15" x14ac:dyDescent="0.25">
      <c r="A26" t="s">
        <v>47</v>
      </c>
      <c r="C26" t="s">
        <v>48</v>
      </c>
      <c r="D26" s="3">
        <v>2</v>
      </c>
      <c r="E26">
        <v>2</v>
      </c>
      <c r="F26">
        <v>1</v>
      </c>
      <c r="G26">
        <v>3</v>
      </c>
      <c r="H26">
        <v>2</v>
      </c>
      <c r="I26">
        <v>2</v>
      </c>
      <c r="J26">
        <v>2</v>
      </c>
      <c r="K26">
        <v>3</v>
      </c>
      <c r="L26">
        <v>4</v>
      </c>
      <c r="M26">
        <v>3</v>
      </c>
      <c r="N26">
        <v>3</v>
      </c>
      <c r="O26">
        <f t="shared" si="0"/>
        <v>27</v>
      </c>
    </row>
    <row r="27" spans="1:15" x14ac:dyDescent="0.25">
      <c r="A27" t="s">
        <v>49</v>
      </c>
      <c r="C27" t="s">
        <v>50</v>
      </c>
      <c r="D27" s="3">
        <v>2</v>
      </c>
      <c r="E27">
        <v>2</v>
      </c>
      <c r="F27">
        <v>1</v>
      </c>
      <c r="G27">
        <v>3</v>
      </c>
      <c r="H27">
        <v>2</v>
      </c>
      <c r="I27">
        <v>2</v>
      </c>
      <c r="J27">
        <v>2</v>
      </c>
      <c r="K27">
        <v>3</v>
      </c>
      <c r="L27">
        <v>4</v>
      </c>
      <c r="M27">
        <v>3</v>
      </c>
      <c r="N27">
        <v>3</v>
      </c>
      <c r="O27">
        <f t="shared" si="0"/>
        <v>27</v>
      </c>
    </row>
    <row r="28" spans="1:15" x14ac:dyDescent="0.25">
      <c r="A28" t="s">
        <v>51</v>
      </c>
      <c r="C28" t="s">
        <v>52</v>
      </c>
      <c r="D28" s="3">
        <v>2</v>
      </c>
      <c r="E28">
        <v>2</v>
      </c>
      <c r="F28">
        <v>1</v>
      </c>
      <c r="G28">
        <v>3</v>
      </c>
      <c r="H28">
        <v>2</v>
      </c>
      <c r="I28">
        <v>2</v>
      </c>
      <c r="J28">
        <v>2</v>
      </c>
      <c r="K28">
        <v>3</v>
      </c>
      <c r="L28">
        <v>4</v>
      </c>
      <c r="M28">
        <v>3</v>
      </c>
      <c r="N28">
        <v>3</v>
      </c>
      <c r="O28">
        <f t="shared" si="0"/>
        <v>27</v>
      </c>
    </row>
    <row r="29" spans="1:15" x14ac:dyDescent="0.25">
      <c r="A29" t="s">
        <v>53</v>
      </c>
      <c r="C29" t="s">
        <v>54</v>
      </c>
      <c r="D29" s="3">
        <v>2</v>
      </c>
      <c r="E29">
        <v>2</v>
      </c>
      <c r="F29">
        <v>1</v>
      </c>
      <c r="G29">
        <v>3</v>
      </c>
      <c r="H29">
        <v>2</v>
      </c>
      <c r="I29">
        <v>2</v>
      </c>
      <c r="J29">
        <v>2</v>
      </c>
      <c r="K29">
        <v>3</v>
      </c>
      <c r="L29">
        <v>4</v>
      </c>
      <c r="M29">
        <v>3</v>
      </c>
      <c r="N29">
        <v>3</v>
      </c>
      <c r="O29">
        <f t="shared" si="0"/>
        <v>27</v>
      </c>
    </row>
    <row r="30" spans="1:15" x14ac:dyDescent="0.25">
      <c r="A30" t="s">
        <v>55</v>
      </c>
      <c r="C30" t="s">
        <v>56</v>
      </c>
      <c r="D30" s="3">
        <v>2</v>
      </c>
      <c r="E30">
        <v>2</v>
      </c>
      <c r="F30">
        <v>1</v>
      </c>
      <c r="G30">
        <v>3</v>
      </c>
      <c r="H30">
        <v>2</v>
      </c>
      <c r="I30" s="1" t="s">
        <v>237</v>
      </c>
      <c r="O30">
        <f t="shared" si="0"/>
        <v>10</v>
      </c>
    </row>
    <row r="31" spans="1:15" x14ac:dyDescent="0.25">
      <c r="A31" t="s">
        <v>57</v>
      </c>
      <c r="C31" t="s">
        <v>58</v>
      </c>
      <c r="D31" s="3">
        <v>2</v>
      </c>
      <c r="E31">
        <v>2</v>
      </c>
      <c r="F31">
        <v>1</v>
      </c>
      <c r="G31">
        <v>3</v>
      </c>
      <c r="H31">
        <v>2</v>
      </c>
      <c r="I31">
        <v>2</v>
      </c>
      <c r="J31">
        <v>2</v>
      </c>
      <c r="K31">
        <v>3</v>
      </c>
      <c r="L31">
        <v>4</v>
      </c>
      <c r="O31">
        <f t="shared" si="0"/>
        <v>21</v>
      </c>
    </row>
    <row r="32" spans="1:15" x14ac:dyDescent="0.25">
      <c r="A32" t="s">
        <v>59</v>
      </c>
      <c r="C32" t="s">
        <v>60</v>
      </c>
      <c r="D32" s="3">
        <v>2</v>
      </c>
      <c r="E32">
        <v>2</v>
      </c>
      <c r="F32">
        <v>1</v>
      </c>
      <c r="G32">
        <v>3</v>
      </c>
      <c r="H32">
        <v>2</v>
      </c>
      <c r="I32">
        <v>2</v>
      </c>
      <c r="J32">
        <v>2</v>
      </c>
      <c r="K32">
        <v>3</v>
      </c>
      <c r="L32">
        <v>4</v>
      </c>
      <c r="M32">
        <v>3</v>
      </c>
      <c r="N32">
        <v>3</v>
      </c>
      <c r="O32">
        <f t="shared" si="0"/>
        <v>27</v>
      </c>
    </row>
    <row r="33" spans="1:15" x14ac:dyDescent="0.25">
      <c r="A33" t="s">
        <v>61</v>
      </c>
      <c r="C33" t="s">
        <v>62</v>
      </c>
      <c r="D33" s="3">
        <v>2</v>
      </c>
      <c r="E33">
        <v>2</v>
      </c>
      <c r="F33">
        <v>1</v>
      </c>
      <c r="G33">
        <v>3</v>
      </c>
      <c r="H33">
        <v>2</v>
      </c>
      <c r="I33">
        <v>2</v>
      </c>
      <c r="J33">
        <v>2</v>
      </c>
      <c r="K33">
        <v>3</v>
      </c>
      <c r="L33">
        <v>4</v>
      </c>
      <c r="O33">
        <f t="shared" si="0"/>
        <v>21</v>
      </c>
    </row>
    <row r="34" spans="1:15" x14ac:dyDescent="0.25">
      <c r="A34" t="s">
        <v>63</v>
      </c>
      <c r="C34" t="s">
        <v>64</v>
      </c>
      <c r="D34" s="3">
        <v>2</v>
      </c>
      <c r="G34">
        <v>2</v>
      </c>
      <c r="H34">
        <v>1</v>
      </c>
      <c r="K34">
        <v>3</v>
      </c>
      <c r="L34">
        <v>4</v>
      </c>
      <c r="O34">
        <f t="shared" si="0"/>
        <v>12</v>
      </c>
    </row>
    <row r="35" spans="1:15" x14ac:dyDescent="0.25">
      <c r="A35" t="s">
        <v>65</v>
      </c>
      <c r="C35" t="s">
        <v>66</v>
      </c>
      <c r="F35">
        <v>1</v>
      </c>
      <c r="G35">
        <v>3</v>
      </c>
      <c r="H35">
        <v>2</v>
      </c>
      <c r="I35">
        <v>2</v>
      </c>
      <c r="J35">
        <v>2</v>
      </c>
      <c r="K35">
        <v>3</v>
      </c>
      <c r="L35">
        <v>4</v>
      </c>
      <c r="O35">
        <f t="shared" si="0"/>
        <v>17</v>
      </c>
    </row>
    <row r="36" spans="1:15" x14ac:dyDescent="0.25">
      <c r="A36" t="s">
        <v>67</v>
      </c>
      <c r="C36" t="s">
        <v>68</v>
      </c>
      <c r="D36" s="3">
        <v>2</v>
      </c>
      <c r="I36">
        <v>2</v>
      </c>
      <c r="J36">
        <v>2</v>
      </c>
      <c r="K36">
        <v>3</v>
      </c>
      <c r="L36">
        <v>4</v>
      </c>
      <c r="M36">
        <v>3</v>
      </c>
      <c r="N36">
        <v>3</v>
      </c>
      <c r="O36">
        <f t="shared" si="0"/>
        <v>19</v>
      </c>
    </row>
    <row r="37" spans="1:15" x14ac:dyDescent="0.25">
      <c r="A37" t="s">
        <v>69</v>
      </c>
      <c r="C37" t="s">
        <v>70</v>
      </c>
      <c r="D37" s="3">
        <v>2</v>
      </c>
      <c r="E37">
        <v>2</v>
      </c>
      <c r="F37">
        <v>1</v>
      </c>
      <c r="G37">
        <v>3</v>
      </c>
      <c r="H37">
        <v>2</v>
      </c>
      <c r="I37">
        <v>2</v>
      </c>
      <c r="J37">
        <v>2</v>
      </c>
      <c r="K37">
        <v>3</v>
      </c>
      <c r="L37">
        <v>4</v>
      </c>
      <c r="M37">
        <v>3</v>
      </c>
      <c r="N37">
        <v>3</v>
      </c>
      <c r="O37">
        <f t="shared" si="0"/>
        <v>27</v>
      </c>
    </row>
    <row r="38" spans="1:15" x14ac:dyDescent="0.25">
      <c r="A38" t="s">
        <v>55</v>
      </c>
      <c r="C38" t="s">
        <v>71</v>
      </c>
      <c r="D38" s="3">
        <v>2</v>
      </c>
      <c r="E38">
        <v>2</v>
      </c>
      <c r="F38">
        <v>1</v>
      </c>
      <c r="G38">
        <v>3</v>
      </c>
      <c r="H38">
        <v>2</v>
      </c>
      <c r="I38">
        <v>1</v>
      </c>
      <c r="J38">
        <v>2</v>
      </c>
      <c r="K38">
        <v>3</v>
      </c>
      <c r="L38">
        <v>4</v>
      </c>
      <c r="M38">
        <v>3</v>
      </c>
      <c r="N38">
        <v>3</v>
      </c>
      <c r="O38">
        <f t="shared" si="0"/>
        <v>26</v>
      </c>
    </row>
    <row r="39" spans="1:15" x14ac:dyDescent="0.25">
      <c r="A39" t="s">
        <v>72</v>
      </c>
      <c r="C39" t="s">
        <v>73</v>
      </c>
      <c r="D39" s="3">
        <v>2</v>
      </c>
      <c r="E39">
        <v>2</v>
      </c>
      <c r="F39">
        <v>1</v>
      </c>
      <c r="G39">
        <v>3</v>
      </c>
      <c r="H39">
        <v>2</v>
      </c>
      <c r="I39">
        <v>2</v>
      </c>
      <c r="J39">
        <v>2</v>
      </c>
      <c r="K39">
        <v>3</v>
      </c>
      <c r="L39">
        <v>4</v>
      </c>
      <c r="N39">
        <v>3</v>
      </c>
      <c r="O39">
        <f t="shared" si="0"/>
        <v>24</v>
      </c>
    </row>
    <row r="40" spans="1:15" x14ac:dyDescent="0.25">
      <c r="A40" t="s">
        <v>74</v>
      </c>
      <c r="C40" t="s">
        <v>75</v>
      </c>
      <c r="D40" s="3">
        <v>2</v>
      </c>
      <c r="E40">
        <v>2</v>
      </c>
      <c r="F40">
        <v>1</v>
      </c>
      <c r="G40">
        <v>3</v>
      </c>
      <c r="H40">
        <v>2</v>
      </c>
      <c r="I40">
        <v>2</v>
      </c>
      <c r="J40">
        <v>2</v>
      </c>
      <c r="K40">
        <v>3</v>
      </c>
      <c r="L40">
        <v>4</v>
      </c>
      <c r="M40">
        <v>3</v>
      </c>
      <c r="N40">
        <v>3</v>
      </c>
      <c r="O40">
        <f t="shared" si="0"/>
        <v>27</v>
      </c>
    </row>
    <row r="41" spans="1:15" x14ac:dyDescent="0.25">
      <c r="A41" t="s">
        <v>76</v>
      </c>
      <c r="C41" t="s">
        <v>77</v>
      </c>
      <c r="D41" s="3">
        <v>2</v>
      </c>
      <c r="E41">
        <v>2</v>
      </c>
      <c r="F41">
        <v>1</v>
      </c>
      <c r="G41">
        <v>3</v>
      </c>
      <c r="H41">
        <v>2</v>
      </c>
      <c r="I41">
        <v>2</v>
      </c>
      <c r="K41">
        <v>3</v>
      </c>
      <c r="L41">
        <v>4</v>
      </c>
      <c r="M41">
        <v>3</v>
      </c>
      <c r="N41">
        <v>3</v>
      </c>
      <c r="O41">
        <f t="shared" si="0"/>
        <v>25</v>
      </c>
    </row>
    <row r="42" spans="1:15" x14ac:dyDescent="0.25">
      <c r="A42" t="s">
        <v>78</v>
      </c>
      <c r="C42" t="s">
        <v>79</v>
      </c>
      <c r="D42" s="3">
        <v>2</v>
      </c>
      <c r="E42">
        <v>2</v>
      </c>
      <c r="I42">
        <v>1</v>
      </c>
      <c r="J42">
        <v>1</v>
      </c>
      <c r="O42">
        <f t="shared" si="0"/>
        <v>6</v>
      </c>
    </row>
    <row r="43" spans="1:15" x14ac:dyDescent="0.25">
      <c r="A43" t="s">
        <v>80</v>
      </c>
      <c r="C43" t="s">
        <v>81</v>
      </c>
      <c r="D43" s="3">
        <v>2</v>
      </c>
      <c r="E43">
        <v>2</v>
      </c>
      <c r="F43">
        <v>1</v>
      </c>
      <c r="G43">
        <v>3</v>
      </c>
      <c r="H43">
        <v>2</v>
      </c>
      <c r="I43">
        <v>2</v>
      </c>
      <c r="J43">
        <v>2</v>
      </c>
      <c r="K43">
        <v>3</v>
      </c>
      <c r="L43">
        <v>4</v>
      </c>
      <c r="M43">
        <v>3</v>
      </c>
      <c r="N43">
        <v>3</v>
      </c>
      <c r="O43">
        <f t="shared" si="0"/>
        <v>27</v>
      </c>
    </row>
    <row r="44" spans="1:15" x14ac:dyDescent="0.25">
      <c r="A44" t="s">
        <v>82</v>
      </c>
      <c r="C44" t="s">
        <v>83</v>
      </c>
      <c r="D44" s="3">
        <v>2</v>
      </c>
      <c r="E44">
        <v>2</v>
      </c>
      <c r="F44">
        <v>1</v>
      </c>
      <c r="I44">
        <v>2</v>
      </c>
      <c r="K44">
        <v>3</v>
      </c>
      <c r="O44">
        <f t="shared" si="0"/>
        <v>10</v>
      </c>
    </row>
    <row r="45" spans="1:15" x14ac:dyDescent="0.25">
      <c r="A45" t="s">
        <v>84</v>
      </c>
      <c r="C45" t="s">
        <v>85</v>
      </c>
      <c r="D45" s="3">
        <v>2</v>
      </c>
      <c r="E45">
        <v>2</v>
      </c>
      <c r="F45">
        <v>1</v>
      </c>
      <c r="G45">
        <v>3</v>
      </c>
      <c r="H45">
        <v>1</v>
      </c>
      <c r="I45">
        <v>2</v>
      </c>
      <c r="J45">
        <v>2</v>
      </c>
      <c r="K45">
        <v>3</v>
      </c>
      <c r="L45">
        <v>4</v>
      </c>
      <c r="M45">
        <v>3</v>
      </c>
      <c r="N45">
        <v>3</v>
      </c>
      <c r="O45">
        <f t="shared" si="0"/>
        <v>26</v>
      </c>
    </row>
    <row r="46" spans="1:15" x14ac:dyDescent="0.25">
      <c r="A46" t="s">
        <v>86</v>
      </c>
      <c r="C46" t="s">
        <v>87</v>
      </c>
      <c r="D46" s="3">
        <v>2</v>
      </c>
      <c r="E46">
        <v>2</v>
      </c>
      <c r="F46">
        <v>1</v>
      </c>
      <c r="G46">
        <v>3</v>
      </c>
      <c r="H46">
        <v>2</v>
      </c>
      <c r="I46">
        <v>2</v>
      </c>
      <c r="J46">
        <v>2</v>
      </c>
      <c r="K46">
        <v>3</v>
      </c>
      <c r="L46">
        <v>4</v>
      </c>
      <c r="M46">
        <v>3</v>
      </c>
      <c r="N46">
        <v>3</v>
      </c>
      <c r="O46">
        <f t="shared" si="0"/>
        <v>27</v>
      </c>
    </row>
    <row r="47" spans="1:15" x14ac:dyDescent="0.25">
      <c r="A47" t="s">
        <v>88</v>
      </c>
      <c r="C47" t="s">
        <v>89</v>
      </c>
      <c r="D47" s="1" t="s">
        <v>237</v>
      </c>
      <c r="E47">
        <v>2</v>
      </c>
      <c r="F47">
        <v>1</v>
      </c>
      <c r="G47">
        <v>3</v>
      </c>
      <c r="H47">
        <v>2</v>
      </c>
      <c r="I47">
        <v>2</v>
      </c>
      <c r="J47">
        <v>2</v>
      </c>
      <c r="K47">
        <v>3</v>
      </c>
      <c r="L47">
        <v>4</v>
      </c>
      <c r="M47">
        <v>3</v>
      </c>
      <c r="N47">
        <v>3</v>
      </c>
      <c r="O47">
        <f t="shared" si="0"/>
        <v>25</v>
      </c>
    </row>
    <row r="48" spans="1:15" x14ac:dyDescent="0.25">
      <c r="A48" t="s">
        <v>90</v>
      </c>
      <c r="C48" t="s">
        <v>91</v>
      </c>
      <c r="D48" s="3">
        <v>2</v>
      </c>
      <c r="E48">
        <v>2</v>
      </c>
      <c r="F48">
        <v>1</v>
      </c>
      <c r="G48">
        <v>3</v>
      </c>
      <c r="H48">
        <v>2</v>
      </c>
      <c r="I48">
        <v>2</v>
      </c>
      <c r="J48">
        <v>2</v>
      </c>
      <c r="K48">
        <v>3</v>
      </c>
      <c r="M48">
        <v>3</v>
      </c>
      <c r="N48">
        <v>3</v>
      </c>
      <c r="O48">
        <f t="shared" si="0"/>
        <v>23</v>
      </c>
    </row>
    <row r="49" spans="1:15" x14ac:dyDescent="0.25">
      <c r="A49" t="s">
        <v>92</v>
      </c>
      <c r="C49" t="s">
        <v>93</v>
      </c>
      <c r="D49" s="1" t="s">
        <v>237</v>
      </c>
      <c r="E49">
        <v>2</v>
      </c>
      <c r="F49">
        <v>1</v>
      </c>
      <c r="G49">
        <v>3</v>
      </c>
      <c r="H49">
        <v>2</v>
      </c>
      <c r="I49">
        <v>2</v>
      </c>
      <c r="J49">
        <v>2</v>
      </c>
      <c r="K49">
        <v>3</v>
      </c>
      <c r="L49">
        <v>3</v>
      </c>
      <c r="M49">
        <v>3</v>
      </c>
      <c r="N49">
        <v>3</v>
      </c>
      <c r="O49">
        <f t="shared" si="0"/>
        <v>24</v>
      </c>
    </row>
    <row r="50" spans="1:15" x14ac:dyDescent="0.25">
      <c r="A50" t="s">
        <v>94</v>
      </c>
      <c r="C50" t="s">
        <v>95</v>
      </c>
      <c r="D50" s="3">
        <v>2</v>
      </c>
      <c r="E50">
        <v>2</v>
      </c>
      <c r="F50">
        <v>1</v>
      </c>
      <c r="G50">
        <v>3</v>
      </c>
      <c r="H50">
        <v>2</v>
      </c>
      <c r="I50">
        <v>2</v>
      </c>
      <c r="J50">
        <v>2</v>
      </c>
      <c r="K50">
        <v>3</v>
      </c>
      <c r="L50">
        <v>4</v>
      </c>
      <c r="M50">
        <v>3</v>
      </c>
      <c r="N50">
        <v>3</v>
      </c>
      <c r="O50">
        <f t="shared" si="0"/>
        <v>27</v>
      </c>
    </row>
    <row r="51" spans="1:15" x14ac:dyDescent="0.25">
      <c r="A51" t="s">
        <v>96</v>
      </c>
      <c r="C51" t="s">
        <v>97</v>
      </c>
      <c r="D51" s="3">
        <v>2</v>
      </c>
      <c r="E51">
        <v>2</v>
      </c>
      <c r="F51">
        <v>1</v>
      </c>
      <c r="G51">
        <v>3</v>
      </c>
      <c r="H51">
        <v>2</v>
      </c>
      <c r="I51">
        <v>2</v>
      </c>
      <c r="J51">
        <v>2</v>
      </c>
      <c r="K51">
        <v>3</v>
      </c>
      <c r="L51">
        <v>4</v>
      </c>
      <c r="M51">
        <v>3</v>
      </c>
      <c r="N51">
        <v>3</v>
      </c>
      <c r="O51">
        <f t="shared" si="0"/>
        <v>27</v>
      </c>
    </row>
    <row r="52" spans="1:15" x14ac:dyDescent="0.25">
      <c r="A52" t="s">
        <v>98</v>
      </c>
      <c r="C52" t="s">
        <v>99</v>
      </c>
      <c r="D52" s="3">
        <v>2</v>
      </c>
      <c r="E52">
        <v>2</v>
      </c>
      <c r="F52">
        <v>1</v>
      </c>
      <c r="G52">
        <v>3</v>
      </c>
      <c r="H52">
        <v>2</v>
      </c>
      <c r="I52">
        <v>2</v>
      </c>
      <c r="J52">
        <v>2</v>
      </c>
      <c r="K52">
        <v>3</v>
      </c>
      <c r="L52">
        <v>4</v>
      </c>
      <c r="M52">
        <v>3</v>
      </c>
      <c r="N52">
        <v>3</v>
      </c>
      <c r="O52">
        <f t="shared" si="0"/>
        <v>27</v>
      </c>
    </row>
    <row r="53" spans="1:15" x14ac:dyDescent="0.25">
      <c r="A53" t="s">
        <v>100</v>
      </c>
      <c r="C53" t="s">
        <v>101</v>
      </c>
      <c r="D53" s="1" t="s">
        <v>237</v>
      </c>
      <c r="E53">
        <v>2</v>
      </c>
      <c r="F53">
        <v>1</v>
      </c>
      <c r="G53">
        <v>3</v>
      </c>
      <c r="H53">
        <v>2</v>
      </c>
      <c r="I53">
        <v>2</v>
      </c>
      <c r="J53">
        <v>2</v>
      </c>
      <c r="K53">
        <v>3</v>
      </c>
      <c r="L53">
        <v>4</v>
      </c>
      <c r="O53">
        <f t="shared" si="0"/>
        <v>19</v>
      </c>
    </row>
    <row r="54" spans="1:15" x14ac:dyDescent="0.25">
      <c r="A54" t="s">
        <v>102</v>
      </c>
      <c r="C54" t="s">
        <v>103</v>
      </c>
      <c r="D54" s="1" t="s">
        <v>237</v>
      </c>
      <c r="G54">
        <v>1</v>
      </c>
      <c r="H54">
        <v>2</v>
      </c>
      <c r="I54">
        <v>1</v>
      </c>
      <c r="J54">
        <v>1</v>
      </c>
      <c r="M54">
        <v>2</v>
      </c>
      <c r="N54">
        <v>2</v>
      </c>
      <c r="O54">
        <f t="shared" si="0"/>
        <v>9</v>
      </c>
    </row>
    <row r="55" spans="1:15" x14ac:dyDescent="0.25">
      <c r="A55" t="s">
        <v>104</v>
      </c>
      <c r="C55" t="s">
        <v>105</v>
      </c>
      <c r="D55" s="3">
        <v>2</v>
      </c>
      <c r="E55">
        <v>2</v>
      </c>
      <c r="F55">
        <v>1</v>
      </c>
      <c r="G55">
        <v>3</v>
      </c>
      <c r="H55">
        <v>2</v>
      </c>
      <c r="I55">
        <v>2</v>
      </c>
      <c r="J55">
        <v>2</v>
      </c>
      <c r="K55">
        <v>3</v>
      </c>
      <c r="L55">
        <v>4</v>
      </c>
      <c r="M55">
        <v>3</v>
      </c>
      <c r="N55">
        <v>3</v>
      </c>
      <c r="O55">
        <f t="shared" si="0"/>
        <v>27</v>
      </c>
    </row>
    <row r="56" spans="1:15" x14ac:dyDescent="0.25">
      <c r="A56" t="s">
        <v>106</v>
      </c>
      <c r="C56" t="s">
        <v>107</v>
      </c>
      <c r="D56">
        <v>1.5</v>
      </c>
      <c r="G56">
        <v>3</v>
      </c>
      <c r="I56">
        <v>2</v>
      </c>
      <c r="J56">
        <v>2</v>
      </c>
      <c r="O56">
        <f t="shared" si="0"/>
        <v>8.5</v>
      </c>
    </row>
    <row r="57" spans="1:15" x14ac:dyDescent="0.25">
      <c r="A57" t="s">
        <v>108</v>
      </c>
      <c r="C57" t="s">
        <v>109</v>
      </c>
      <c r="D57">
        <v>2</v>
      </c>
      <c r="E57">
        <v>2</v>
      </c>
      <c r="G57">
        <v>3</v>
      </c>
      <c r="O57">
        <f t="shared" si="0"/>
        <v>7</v>
      </c>
    </row>
    <row r="58" spans="1:15" x14ac:dyDescent="0.25">
      <c r="A58" t="s">
        <v>110</v>
      </c>
      <c r="C58" t="s">
        <v>111</v>
      </c>
      <c r="D58">
        <v>2</v>
      </c>
      <c r="E58">
        <v>2</v>
      </c>
      <c r="F58">
        <v>1</v>
      </c>
      <c r="G58">
        <v>3</v>
      </c>
      <c r="H58">
        <v>2</v>
      </c>
      <c r="I58">
        <v>2</v>
      </c>
      <c r="J58">
        <v>2</v>
      </c>
      <c r="K58">
        <v>3</v>
      </c>
      <c r="L58">
        <v>4</v>
      </c>
      <c r="M58">
        <v>3</v>
      </c>
      <c r="N58">
        <v>3</v>
      </c>
      <c r="O58">
        <f t="shared" si="0"/>
        <v>27</v>
      </c>
    </row>
    <row r="59" spans="1:15" x14ac:dyDescent="0.25">
      <c r="A59" t="s">
        <v>112</v>
      </c>
      <c r="C59" t="s">
        <v>113</v>
      </c>
      <c r="D59">
        <v>1.5</v>
      </c>
      <c r="E59">
        <v>2</v>
      </c>
      <c r="F59">
        <v>1</v>
      </c>
      <c r="O59">
        <f t="shared" si="0"/>
        <v>4.5</v>
      </c>
    </row>
    <row r="60" spans="1:15" x14ac:dyDescent="0.25">
      <c r="A60" t="s">
        <v>114</v>
      </c>
      <c r="C60" t="s">
        <v>115</v>
      </c>
      <c r="D60">
        <v>2</v>
      </c>
      <c r="E60">
        <v>2</v>
      </c>
      <c r="F60">
        <v>1</v>
      </c>
      <c r="G60">
        <v>3</v>
      </c>
      <c r="H60">
        <v>2</v>
      </c>
      <c r="I60">
        <v>2</v>
      </c>
      <c r="J60">
        <v>2</v>
      </c>
      <c r="K60">
        <v>3</v>
      </c>
      <c r="L60">
        <v>4</v>
      </c>
      <c r="O60">
        <f t="shared" si="0"/>
        <v>21</v>
      </c>
    </row>
    <row r="61" spans="1:15" x14ac:dyDescent="0.25">
      <c r="A61" t="s">
        <v>116</v>
      </c>
      <c r="C61" t="s">
        <v>117</v>
      </c>
      <c r="D61">
        <v>2</v>
      </c>
      <c r="E61">
        <v>2</v>
      </c>
      <c r="F61">
        <v>1</v>
      </c>
      <c r="G61">
        <v>3</v>
      </c>
      <c r="H61">
        <v>2</v>
      </c>
      <c r="I61">
        <v>2</v>
      </c>
      <c r="J61">
        <v>2</v>
      </c>
      <c r="K61">
        <v>3</v>
      </c>
      <c r="L61">
        <v>4</v>
      </c>
      <c r="M61">
        <v>3</v>
      </c>
      <c r="N61">
        <v>3</v>
      </c>
      <c r="O61">
        <f t="shared" si="0"/>
        <v>27</v>
      </c>
    </row>
    <row r="62" spans="1:15" x14ac:dyDescent="0.25">
      <c r="A62" t="s">
        <v>118</v>
      </c>
      <c r="C62" t="s">
        <v>119</v>
      </c>
      <c r="D62">
        <v>2</v>
      </c>
      <c r="E62">
        <v>2</v>
      </c>
      <c r="F62">
        <v>1</v>
      </c>
      <c r="G62">
        <v>3</v>
      </c>
      <c r="H62">
        <v>2</v>
      </c>
      <c r="I62">
        <v>2</v>
      </c>
      <c r="J62">
        <v>2</v>
      </c>
      <c r="K62">
        <v>3</v>
      </c>
      <c r="L62">
        <v>4</v>
      </c>
      <c r="M62">
        <v>3</v>
      </c>
      <c r="N62">
        <v>3</v>
      </c>
      <c r="O62">
        <f t="shared" si="0"/>
        <v>27</v>
      </c>
    </row>
    <row r="63" spans="1:15" x14ac:dyDescent="0.25">
      <c r="A63" t="s">
        <v>120</v>
      </c>
      <c r="C63" t="s">
        <v>121</v>
      </c>
      <c r="D63">
        <v>2</v>
      </c>
      <c r="E63">
        <v>2</v>
      </c>
      <c r="F63">
        <v>1</v>
      </c>
      <c r="G63">
        <v>3</v>
      </c>
      <c r="H63">
        <v>2</v>
      </c>
      <c r="I63">
        <v>2</v>
      </c>
      <c r="J63">
        <v>2</v>
      </c>
      <c r="K63">
        <v>3</v>
      </c>
      <c r="L63">
        <v>4</v>
      </c>
      <c r="M63">
        <v>3</v>
      </c>
      <c r="N63">
        <v>3</v>
      </c>
      <c r="O63">
        <f t="shared" si="0"/>
        <v>27</v>
      </c>
    </row>
    <row r="64" spans="1:15" x14ac:dyDescent="0.25">
      <c r="A64" t="s">
        <v>122</v>
      </c>
      <c r="C64" t="s">
        <v>123</v>
      </c>
      <c r="E64">
        <v>2</v>
      </c>
      <c r="F64">
        <v>1</v>
      </c>
      <c r="G64">
        <v>3</v>
      </c>
      <c r="H64">
        <v>2</v>
      </c>
      <c r="I64">
        <v>2</v>
      </c>
      <c r="J64">
        <v>2</v>
      </c>
      <c r="K64">
        <v>3</v>
      </c>
      <c r="L64">
        <v>4</v>
      </c>
      <c r="M64">
        <v>3</v>
      </c>
      <c r="N64">
        <v>3</v>
      </c>
      <c r="O64">
        <f t="shared" si="0"/>
        <v>25</v>
      </c>
    </row>
    <row r="65" spans="1:15" x14ac:dyDescent="0.25">
      <c r="A65" t="s">
        <v>124</v>
      </c>
      <c r="C65" t="s">
        <v>125</v>
      </c>
      <c r="D65">
        <v>2</v>
      </c>
      <c r="E65">
        <v>2</v>
      </c>
      <c r="I65">
        <v>2</v>
      </c>
      <c r="J65">
        <v>2</v>
      </c>
      <c r="K65">
        <v>3</v>
      </c>
      <c r="L65">
        <v>4</v>
      </c>
      <c r="O65">
        <f t="shared" si="0"/>
        <v>15</v>
      </c>
    </row>
    <row r="66" spans="1:15" x14ac:dyDescent="0.25">
      <c r="A66" t="s">
        <v>126</v>
      </c>
      <c r="C66" t="s">
        <v>127</v>
      </c>
      <c r="D66">
        <v>2</v>
      </c>
      <c r="E66">
        <v>2</v>
      </c>
      <c r="F66">
        <v>1</v>
      </c>
      <c r="G66">
        <v>3</v>
      </c>
      <c r="H66">
        <v>2</v>
      </c>
      <c r="I66">
        <v>2</v>
      </c>
      <c r="J66">
        <v>2</v>
      </c>
      <c r="K66">
        <v>3</v>
      </c>
      <c r="L66">
        <v>4</v>
      </c>
      <c r="M66">
        <v>3</v>
      </c>
      <c r="N66">
        <v>3</v>
      </c>
      <c r="O66">
        <f t="shared" si="0"/>
        <v>27</v>
      </c>
    </row>
    <row r="67" spans="1:15" x14ac:dyDescent="0.25">
      <c r="A67" t="s">
        <v>128</v>
      </c>
      <c r="C67" t="s">
        <v>129</v>
      </c>
      <c r="D67">
        <v>2</v>
      </c>
      <c r="E67">
        <v>0</v>
      </c>
      <c r="O67">
        <f t="shared" ref="O67:O68" si="1">SUM(D67:N67)</f>
        <v>2</v>
      </c>
    </row>
    <row r="68" spans="1:15" x14ac:dyDescent="0.25">
      <c r="A68" t="s">
        <v>130</v>
      </c>
      <c r="C68" t="s">
        <v>131</v>
      </c>
      <c r="D68">
        <v>2</v>
      </c>
      <c r="E68">
        <v>2</v>
      </c>
      <c r="F68">
        <v>1</v>
      </c>
      <c r="G68">
        <v>3</v>
      </c>
      <c r="H68">
        <v>2</v>
      </c>
      <c r="J68">
        <v>1</v>
      </c>
      <c r="K68">
        <v>1</v>
      </c>
      <c r="L68">
        <v>3</v>
      </c>
      <c r="M68">
        <v>3</v>
      </c>
      <c r="N68">
        <v>3</v>
      </c>
      <c r="O68">
        <f t="shared" si="1"/>
        <v>21</v>
      </c>
    </row>
    <row r="69" spans="1:15" x14ac:dyDescent="0.25">
      <c r="A69" t="s">
        <v>132</v>
      </c>
      <c r="C69" t="s">
        <v>133</v>
      </c>
      <c r="D69">
        <v>1.5</v>
      </c>
      <c r="E69">
        <v>2</v>
      </c>
      <c r="F69">
        <v>1</v>
      </c>
      <c r="G69">
        <v>3</v>
      </c>
      <c r="H69">
        <v>2</v>
      </c>
      <c r="I69">
        <v>2</v>
      </c>
      <c r="J69">
        <v>2</v>
      </c>
      <c r="K69">
        <v>3</v>
      </c>
      <c r="L69">
        <v>4</v>
      </c>
      <c r="M69">
        <v>3</v>
      </c>
      <c r="N69">
        <v>3</v>
      </c>
      <c r="O69">
        <f t="shared" ref="O69:O89" si="2">SUM(D69:N69)</f>
        <v>26.5</v>
      </c>
    </row>
    <row r="70" spans="1:15" x14ac:dyDescent="0.25">
      <c r="A70" t="s">
        <v>134</v>
      </c>
      <c r="C70" t="s">
        <v>135</v>
      </c>
      <c r="D70">
        <v>2</v>
      </c>
      <c r="E70">
        <v>2</v>
      </c>
      <c r="F70">
        <v>1</v>
      </c>
      <c r="G70">
        <v>3</v>
      </c>
      <c r="H70">
        <v>2</v>
      </c>
      <c r="I70">
        <v>2</v>
      </c>
      <c r="J70">
        <v>2</v>
      </c>
      <c r="K70">
        <v>3</v>
      </c>
      <c r="L70">
        <v>4</v>
      </c>
      <c r="M70">
        <v>3</v>
      </c>
      <c r="N70">
        <v>3</v>
      </c>
      <c r="O70">
        <f t="shared" si="2"/>
        <v>27</v>
      </c>
    </row>
    <row r="71" spans="1:15" x14ac:dyDescent="0.25">
      <c r="A71" t="s">
        <v>136</v>
      </c>
      <c r="C71" t="s">
        <v>137</v>
      </c>
      <c r="D71">
        <v>2</v>
      </c>
      <c r="I71">
        <v>2</v>
      </c>
      <c r="J71">
        <v>2</v>
      </c>
      <c r="M71">
        <v>3</v>
      </c>
      <c r="N71">
        <v>3</v>
      </c>
      <c r="O71">
        <f t="shared" si="2"/>
        <v>12</v>
      </c>
    </row>
    <row r="72" spans="1:15" x14ac:dyDescent="0.25">
      <c r="A72" t="s">
        <v>138</v>
      </c>
      <c r="C72" t="s">
        <v>139</v>
      </c>
      <c r="O72">
        <f t="shared" si="2"/>
        <v>0</v>
      </c>
    </row>
    <row r="73" spans="1:15" x14ac:dyDescent="0.25">
      <c r="A73" t="s">
        <v>140</v>
      </c>
      <c r="C73" t="s">
        <v>141</v>
      </c>
      <c r="D73">
        <v>2</v>
      </c>
      <c r="E73">
        <v>2</v>
      </c>
      <c r="F73">
        <v>1</v>
      </c>
      <c r="G73">
        <v>3</v>
      </c>
      <c r="H73">
        <v>2</v>
      </c>
      <c r="I73">
        <v>2</v>
      </c>
      <c r="J73">
        <v>2</v>
      </c>
      <c r="K73">
        <v>3</v>
      </c>
      <c r="L73">
        <v>4</v>
      </c>
      <c r="M73">
        <v>3</v>
      </c>
      <c r="N73">
        <v>3</v>
      </c>
      <c r="O73">
        <f t="shared" si="2"/>
        <v>27</v>
      </c>
    </row>
    <row r="74" spans="1:15" x14ac:dyDescent="0.25">
      <c r="A74" t="s">
        <v>142</v>
      </c>
      <c r="C74" t="s">
        <v>143</v>
      </c>
      <c r="D74">
        <v>2</v>
      </c>
      <c r="E74">
        <v>2</v>
      </c>
      <c r="F74">
        <v>1</v>
      </c>
      <c r="G74">
        <v>3</v>
      </c>
      <c r="H74">
        <v>2</v>
      </c>
      <c r="I74">
        <v>2</v>
      </c>
      <c r="J74">
        <v>2</v>
      </c>
      <c r="K74">
        <v>3</v>
      </c>
      <c r="L74">
        <v>4</v>
      </c>
      <c r="M74">
        <v>3</v>
      </c>
      <c r="N74">
        <v>3</v>
      </c>
      <c r="O74">
        <f t="shared" si="2"/>
        <v>27</v>
      </c>
    </row>
    <row r="75" spans="1:15" x14ac:dyDescent="0.25">
      <c r="A75" t="s">
        <v>144</v>
      </c>
      <c r="C75" t="s">
        <v>145</v>
      </c>
      <c r="D75">
        <v>2</v>
      </c>
      <c r="E75">
        <v>2</v>
      </c>
      <c r="F75">
        <v>1</v>
      </c>
      <c r="G75">
        <v>3</v>
      </c>
      <c r="H75">
        <v>2</v>
      </c>
      <c r="I75">
        <v>2</v>
      </c>
      <c r="J75">
        <v>2</v>
      </c>
      <c r="K75">
        <v>3</v>
      </c>
      <c r="L75">
        <v>4</v>
      </c>
      <c r="M75">
        <v>3</v>
      </c>
      <c r="N75">
        <v>3</v>
      </c>
      <c r="O75">
        <f t="shared" si="2"/>
        <v>27</v>
      </c>
    </row>
    <row r="76" spans="1:15" x14ac:dyDescent="0.25">
      <c r="A76" t="s">
        <v>146</v>
      </c>
      <c r="C76" t="s">
        <v>147</v>
      </c>
      <c r="O76">
        <f t="shared" si="2"/>
        <v>0</v>
      </c>
    </row>
    <row r="77" spans="1:15" x14ac:dyDescent="0.25">
      <c r="A77" t="s">
        <v>148</v>
      </c>
      <c r="C77" t="s">
        <v>149</v>
      </c>
      <c r="D77">
        <v>2</v>
      </c>
      <c r="E77">
        <v>2</v>
      </c>
      <c r="F77">
        <v>1</v>
      </c>
      <c r="G77">
        <v>3</v>
      </c>
      <c r="H77">
        <v>2</v>
      </c>
      <c r="I77">
        <v>2</v>
      </c>
      <c r="J77">
        <v>2</v>
      </c>
      <c r="K77">
        <v>3</v>
      </c>
      <c r="L77">
        <v>4</v>
      </c>
      <c r="M77">
        <v>3</v>
      </c>
      <c r="N77">
        <v>3</v>
      </c>
      <c r="O77">
        <f t="shared" si="2"/>
        <v>27</v>
      </c>
    </row>
    <row r="78" spans="1:15" x14ac:dyDescent="0.25">
      <c r="A78" t="s">
        <v>150</v>
      </c>
      <c r="C78" t="s">
        <v>151</v>
      </c>
      <c r="D78">
        <v>2</v>
      </c>
      <c r="E78">
        <v>2</v>
      </c>
      <c r="G78">
        <v>2</v>
      </c>
      <c r="K78">
        <v>2</v>
      </c>
      <c r="L78">
        <v>2</v>
      </c>
      <c r="O78">
        <f t="shared" si="2"/>
        <v>10</v>
      </c>
    </row>
    <row r="79" spans="1:15" x14ac:dyDescent="0.25">
      <c r="A79" t="s">
        <v>153</v>
      </c>
      <c r="C79" t="s">
        <v>154</v>
      </c>
      <c r="D79">
        <v>2</v>
      </c>
      <c r="E79">
        <v>2</v>
      </c>
      <c r="F79">
        <v>1</v>
      </c>
      <c r="O79">
        <f t="shared" si="2"/>
        <v>5</v>
      </c>
    </row>
    <row r="80" spans="1:15" x14ac:dyDescent="0.25">
      <c r="A80" t="s">
        <v>155</v>
      </c>
      <c r="C80" t="s">
        <v>156</v>
      </c>
      <c r="D80">
        <v>2</v>
      </c>
      <c r="E80">
        <v>2</v>
      </c>
      <c r="G80">
        <v>3</v>
      </c>
      <c r="H80">
        <v>2</v>
      </c>
      <c r="M80">
        <v>3</v>
      </c>
      <c r="N80">
        <v>3</v>
      </c>
      <c r="O80">
        <f t="shared" si="2"/>
        <v>15</v>
      </c>
    </row>
    <row r="81" spans="1:15" x14ac:dyDescent="0.25">
      <c r="A81" t="s">
        <v>80</v>
      </c>
      <c r="C81" t="s">
        <v>157</v>
      </c>
      <c r="D81">
        <v>2</v>
      </c>
      <c r="E81">
        <v>2</v>
      </c>
      <c r="F81">
        <v>1</v>
      </c>
      <c r="I81">
        <v>2</v>
      </c>
      <c r="J81">
        <v>2</v>
      </c>
      <c r="K81">
        <v>3</v>
      </c>
      <c r="L81">
        <v>4</v>
      </c>
      <c r="M81">
        <v>3</v>
      </c>
      <c r="N81">
        <v>3</v>
      </c>
      <c r="O81">
        <f t="shared" si="2"/>
        <v>22</v>
      </c>
    </row>
    <row r="82" spans="1:15" x14ac:dyDescent="0.25">
      <c r="A82" t="s">
        <v>158</v>
      </c>
      <c r="C82" t="s">
        <v>159</v>
      </c>
      <c r="D82">
        <v>2</v>
      </c>
      <c r="E82">
        <v>2</v>
      </c>
      <c r="F82">
        <v>1</v>
      </c>
      <c r="G82">
        <v>3</v>
      </c>
      <c r="H82">
        <v>2</v>
      </c>
      <c r="I82">
        <v>2</v>
      </c>
      <c r="J82">
        <v>2</v>
      </c>
      <c r="L82" s="1" t="s">
        <v>237</v>
      </c>
      <c r="M82" s="1">
        <v>2</v>
      </c>
      <c r="N82" s="1">
        <v>0</v>
      </c>
      <c r="O82">
        <f t="shared" si="2"/>
        <v>16</v>
      </c>
    </row>
    <row r="83" spans="1:15" x14ac:dyDescent="0.25">
      <c r="A83" t="s">
        <v>160</v>
      </c>
      <c r="C83" t="s">
        <v>161</v>
      </c>
      <c r="D83">
        <v>2</v>
      </c>
      <c r="E83">
        <v>2</v>
      </c>
      <c r="F83">
        <v>1</v>
      </c>
      <c r="G83">
        <v>3</v>
      </c>
      <c r="H83">
        <v>2</v>
      </c>
      <c r="I83">
        <v>2</v>
      </c>
      <c r="J83">
        <v>2</v>
      </c>
      <c r="K83">
        <v>3</v>
      </c>
      <c r="L83">
        <v>4</v>
      </c>
      <c r="M83" s="1">
        <v>3</v>
      </c>
      <c r="N83" s="1">
        <v>3</v>
      </c>
      <c r="O83">
        <f t="shared" si="2"/>
        <v>27</v>
      </c>
    </row>
    <row r="84" spans="1:15" x14ac:dyDescent="0.25">
      <c r="A84" t="s">
        <v>162</v>
      </c>
      <c r="C84" t="s">
        <v>163</v>
      </c>
      <c r="O84">
        <f t="shared" si="2"/>
        <v>0</v>
      </c>
    </row>
    <row r="85" spans="1:15" x14ac:dyDescent="0.25">
      <c r="A85" t="s">
        <v>164</v>
      </c>
      <c r="C85" t="s">
        <v>165</v>
      </c>
      <c r="D85">
        <v>2</v>
      </c>
      <c r="E85">
        <v>2</v>
      </c>
      <c r="F85">
        <v>1</v>
      </c>
      <c r="G85">
        <v>3</v>
      </c>
      <c r="H85">
        <v>2</v>
      </c>
      <c r="I85">
        <v>2</v>
      </c>
      <c r="J85">
        <v>2</v>
      </c>
      <c r="K85">
        <v>3</v>
      </c>
      <c r="L85">
        <v>4</v>
      </c>
      <c r="M85">
        <v>3</v>
      </c>
      <c r="N85">
        <v>3</v>
      </c>
      <c r="O85">
        <f t="shared" si="2"/>
        <v>27</v>
      </c>
    </row>
    <row r="86" spans="1:15" x14ac:dyDescent="0.25">
      <c r="A86" t="s">
        <v>118</v>
      </c>
      <c r="C86" t="s">
        <v>166</v>
      </c>
      <c r="D86">
        <v>2</v>
      </c>
      <c r="E86">
        <v>2</v>
      </c>
      <c r="F86">
        <v>1</v>
      </c>
      <c r="G86">
        <v>3</v>
      </c>
      <c r="I86">
        <v>2</v>
      </c>
      <c r="J86">
        <v>2</v>
      </c>
      <c r="K86">
        <v>3</v>
      </c>
      <c r="L86" s="1" t="s">
        <v>237</v>
      </c>
      <c r="O86">
        <f t="shared" si="2"/>
        <v>15</v>
      </c>
    </row>
    <row r="87" spans="1:15" x14ac:dyDescent="0.25">
      <c r="A87" t="s">
        <v>167</v>
      </c>
      <c r="C87" t="s">
        <v>168</v>
      </c>
      <c r="D87">
        <v>2</v>
      </c>
      <c r="E87">
        <v>2</v>
      </c>
      <c r="F87">
        <v>1</v>
      </c>
      <c r="G87">
        <v>3</v>
      </c>
      <c r="H87">
        <v>2</v>
      </c>
      <c r="I87">
        <v>2</v>
      </c>
      <c r="J87">
        <v>2</v>
      </c>
      <c r="K87">
        <v>3</v>
      </c>
      <c r="L87">
        <v>4</v>
      </c>
      <c r="M87">
        <v>3</v>
      </c>
      <c r="N87">
        <v>3</v>
      </c>
      <c r="O87">
        <f t="shared" si="2"/>
        <v>27</v>
      </c>
    </row>
    <row r="88" spans="1:15" x14ac:dyDescent="0.25">
      <c r="A88" t="s">
        <v>169</v>
      </c>
      <c r="C88" t="s">
        <v>170</v>
      </c>
      <c r="D88">
        <v>2</v>
      </c>
      <c r="E88">
        <v>1</v>
      </c>
      <c r="F88">
        <v>1</v>
      </c>
      <c r="H88" s="1" t="s">
        <v>237</v>
      </c>
      <c r="K88">
        <v>3</v>
      </c>
      <c r="O88">
        <f t="shared" si="2"/>
        <v>7</v>
      </c>
    </row>
    <row r="89" spans="1:15" x14ac:dyDescent="0.25">
      <c r="A89" t="s">
        <v>171</v>
      </c>
      <c r="C89" t="s">
        <v>172</v>
      </c>
      <c r="D89">
        <v>2</v>
      </c>
      <c r="E89">
        <v>2</v>
      </c>
      <c r="F89">
        <v>1</v>
      </c>
      <c r="G89">
        <v>3</v>
      </c>
      <c r="H89">
        <v>2</v>
      </c>
      <c r="I89">
        <v>2</v>
      </c>
      <c r="J89">
        <v>2</v>
      </c>
      <c r="K89">
        <v>3</v>
      </c>
      <c r="L89">
        <v>4</v>
      </c>
      <c r="M89">
        <v>3</v>
      </c>
      <c r="N89">
        <v>3</v>
      </c>
      <c r="O89">
        <f t="shared" si="2"/>
        <v>27</v>
      </c>
    </row>
    <row r="90" spans="1:15" x14ac:dyDescent="0.25">
      <c r="A90" t="s">
        <v>173</v>
      </c>
      <c r="C90" t="s">
        <v>174</v>
      </c>
      <c r="D90">
        <v>2</v>
      </c>
      <c r="E90">
        <v>2</v>
      </c>
      <c r="F90">
        <v>1</v>
      </c>
      <c r="G90">
        <v>3</v>
      </c>
      <c r="H90">
        <v>2</v>
      </c>
      <c r="I90">
        <v>2</v>
      </c>
      <c r="J90">
        <v>2</v>
      </c>
      <c r="K90">
        <v>3</v>
      </c>
      <c r="L90">
        <v>4</v>
      </c>
      <c r="O90">
        <f t="shared" ref="O90:O116" si="3">SUM(D90:N90)</f>
        <v>21</v>
      </c>
    </row>
    <row r="91" spans="1:15" x14ac:dyDescent="0.25">
      <c r="A91" t="s">
        <v>175</v>
      </c>
      <c r="C91" t="s">
        <v>176</v>
      </c>
      <c r="D91">
        <v>2</v>
      </c>
      <c r="E91">
        <v>2</v>
      </c>
      <c r="F91">
        <v>1</v>
      </c>
      <c r="G91">
        <v>3</v>
      </c>
      <c r="H91">
        <v>2</v>
      </c>
      <c r="I91">
        <v>2</v>
      </c>
      <c r="J91">
        <v>2</v>
      </c>
      <c r="K91">
        <v>3</v>
      </c>
      <c r="L91">
        <v>4</v>
      </c>
      <c r="M91">
        <v>3</v>
      </c>
      <c r="N91">
        <v>3</v>
      </c>
      <c r="O91">
        <f t="shared" si="3"/>
        <v>27</v>
      </c>
    </row>
    <row r="92" spans="1:15" x14ac:dyDescent="0.25">
      <c r="A92" t="s">
        <v>110</v>
      </c>
      <c r="C92" t="s">
        <v>177</v>
      </c>
      <c r="E92">
        <v>2</v>
      </c>
      <c r="F92">
        <v>1</v>
      </c>
      <c r="G92">
        <v>3</v>
      </c>
      <c r="H92">
        <v>2</v>
      </c>
      <c r="I92">
        <v>2</v>
      </c>
      <c r="J92">
        <v>2</v>
      </c>
      <c r="K92">
        <v>3</v>
      </c>
      <c r="L92">
        <v>4</v>
      </c>
      <c r="M92">
        <v>3</v>
      </c>
      <c r="N92">
        <v>3</v>
      </c>
      <c r="O92">
        <f t="shared" si="3"/>
        <v>25</v>
      </c>
    </row>
    <row r="93" spans="1:15" x14ac:dyDescent="0.25">
      <c r="A93" t="s">
        <v>178</v>
      </c>
      <c r="C93" t="s">
        <v>179</v>
      </c>
      <c r="E93">
        <v>2</v>
      </c>
      <c r="F93">
        <v>1</v>
      </c>
      <c r="O93">
        <f t="shared" si="3"/>
        <v>3</v>
      </c>
    </row>
    <row r="94" spans="1:15" x14ac:dyDescent="0.25">
      <c r="A94" t="s">
        <v>180</v>
      </c>
      <c r="C94" t="s">
        <v>181</v>
      </c>
      <c r="O94">
        <f t="shared" si="3"/>
        <v>0</v>
      </c>
    </row>
    <row r="95" spans="1:15" x14ac:dyDescent="0.25">
      <c r="A95" t="s">
        <v>182</v>
      </c>
      <c r="C95" t="s">
        <v>183</v>
      </c>
      <c r="E95">
        <v>2</v>
      </c>
      <c r="F95">
        <v>1</v>
      </c>
      <c r="I95">
        <v>2</v>
      </c>
      <c r="J95">
        <v>2</v>
      </c>
      <c r="O95">
        <f t="shared" si="3"/>
        <v>7</v>
      </c>
    </row>
    <row r="96" spans="1:15" x14ac:dyDescent="0.25">
      <c r="A96" t="s">
        <v>184</v>
      </c>
      <c r="C96" t="s">
        <v>185</v>
      </c>
      <c r="D96">
        <v>2</v>
      </c>
      <c r="E96">
        <v>2</v>
      </c>
      <c r="F96">
        <v>1</v>
      </c>
      <c r="G96">
        <v>3</v>
      </c>
      <c r="H96">
        <v>2</v>
      </c>
      <c r="I96">
        <v>2</v>
      </c>
      <c r="J96">
        <v>2</v>
      </c>
      <c r="M96">
        <v>3</v>
      </c>
      <c r="O96">
        <f t="shared" si="3"/>
        <v>17</v>
      </c>
    </row>
    <row r="97" spans="1:15" x14ac:dyDescent="0.25">
      <c r="A97" t="s">
        <v>186</v>
      </c>
      <c r="C97" t="s">
        <v>187</v>
      </c>
      <c r="D97">
        <v>2</v>
      </c>
      <c r="E97">
        <v>2</v>
      </c>
      <c r="F97">
        <v>1</v>
      </c>
      <c r="G97">
        <v>3</v>
      </c>
      <c r="H97">
        <v>2</v>
      </c>
      <c r="I97">
        <v>2</v>
      </c>
      <c r="J97">
        <v>2</v>
      </c>
      <c r="K97">
        <v>3</v>
      </c>
      <c r="L97">
        <v>4</v>
      </c>
      <c r="M97">
        <v>3</v>
      </c>
      <c r="N97">
        <v>3</v>
      </c>
      <c r="O97">
        <f t="shared" si="3"/>
        <v>27</v>
      </c>
    </row>
    <row r="98" spans="1:15" x14ac:dyDescent="0.25">
      <c r="A98" t="s">
        <v>188</v>
      </c>
      <c r="C98" t="s">
        <v>189</v>
      </c>
      <c r="D98">
        <v>2</v>
      </c>
      <c r="E98">
        <v>1</v>
      </c>
      <c r="F98" s="1" t="s">
        <v>237</v>
      </c>
      <c r="G98">
        <v>3</v>
      </c>
      <c r="H98">
        <v>2</v>
      </c>
      <c r="I98">
        <v>1</v>
      </c>
      <c r="J98">
        <v>1</v>
      </c>
      <c r="K98">
        <v>3</v>
      </c>
      <c r="L98">
        <v>1</v>
      </c>
      <c r="M98">
        <v>1</v>
      </c>
      <c r="N98">
        <v>2</v>
      </c>
      <c r="O98">
        <f t="shared" si="3"/>
        <v>17</v>
      </c>
    </row>
    <row r="99" spans="1:15" x14ac:dyDescent="0.25">
      <c r="A99" t="s">
        <v>96</v>
      </c>
      <c r="C99" t="s">
        <v>190</v>
      </c>
      <c r="D99">
        <v>2</v>
      </c>
      <c r="E99">
        <v>2</v>
      </c>
      <c r="F99" s="1">
        <v>1</v>
      </c>
      <c r="G99" s="1">
        <v>3</v>
      </c>
      <c r="H99" s="1">
        <v>2</v>
      </c>
      <c r="I99" s="1">
        <v>2</v>
      </c>
      <c r="J99" s="1">
        <v>2</v>
      </c>
      <c r="K99" s="1">
        <v>3</v>
      </c>
      <c r="L99" s="1">
        <v>4</v>
      </c>
      <c r="M99" s="1">
        <v>3</v>
      </c>
      <c r="N99" s="1">
        <v>3</v>
      </c>
      <c r="O99">
        <f t="shared" si="3"/>
        <v>27</v>
      </c>
    </row>
    <row r="100" spans="1:15" x14ac:dyDescent="0.25">
      <c r="A100" t="s">
        <v>191</v>
      </c>
      <c r="C100" t="s">
        <v>192</v>
      </c>
      <c r="D100">
        <v>1.5</v>
      </c>
      <c r="E100">
        <v>2</v>
      </c>
      <c r="F100" s="1">
        <v>1</v>
      </c>
      <c r="G100" s="1">
        <v>3</v>
      </c>
      <c r="H100" s="1">
        <v>2</v>
      </c>
      <c r="I100" s="1">
        <v>2</v>
      </c>
      <c r="J100" s="1">
        <v>2</v>
      </c>
      <c r="K100" s="1">
        <v>3</v>
      </c>
      <c r="L100" s="1">
        <v>4</v>
      </c>
      <c r="M100" s="1">
        <v>3</v>
      </c>
      <c r="N100" s="1">
        <v>3</v>
      </c>
      <c r="O100">
        <f t="shared" si="3"/>
        <v>26.5</v>
      </c>
    </row>
    <row r="101" spans="1:15" x14ac:dyDescent="0.25">
      <c r="A101" t="s">
        <v>193</v>
      </c>
      <c r="C101" t="s">
        <v>194</v>
      </c>
      <c r="D101">
        <v>2</v>
      </c>
      <c r="E101">
        <v>2</v>
      </c>
      <c r="F101" s="1">
        <v>1</v>
      </c>
      <c r="G101" s="1">
        <v>3</v>
      </c>
      <c r="H101" s="1">
        <v>2</v>
      </c>
      <c r="I101" s="1">
        <v>2</v>
      </c>
      <c r="J101" s="1">
        <v>2</v>
      </c>
      <c r="K101" s="1">
        <v>3</v>
      </c>
      <c r="L101" s="1">
        <v>4</v>
      </c>
      <c r="M101" s="1">
        <v>3</v>
      </c>
      <c r="N101" s="1">
        <v>3</v>
      </c>
      <c r="O101">
        <f t="shared" si="3"/>
        <v>27</v>
      </c>
    </row>
    <row r="102" spans="1:15" x14ac:dyDescent="0.25">
      <c r="A102" t="s">
        <v>195</v>
      </c>
      <c r="C102" t="s">
        <v>196</v>
      </c>
      <c r="D102">
        <v>2</v>
      </c>
      <c r="E102">
        <v>2</v>
      </c>
      <c r="F102" s="1">
        <v>1</v>
      </c>
      <c r="G102" s="1">
        <v>3</v>
      </c>
      <c r="H102" s="1">
        <v>2</v>
      </c>
      <c r="I102" s="1">
        <v>2</v>
      </c>
      <c r="J102" s="1">
        <v>2</v>
      </c>
      <c r="K102" s="1">
        <v>3</v>
      </c>
      <c r="L102" s="1">
        <v>4</v>
      </c>
      <c r="O102">
        <f t="shared" si="3"/>
        <v>21</v>
      </c>
    </row>
    <row r="103" spans="1:15" x14ac:dyDescent="0.25">
      <c r="A103" t="s">
        <v>197</v>
      </c>
      <c r="C103" t="s">
        <v>198</v>
      </c>
      <c r="D103">
        <v>2</v>
      </c>
      <c r="E103">
        <v>2</v>
      </c>
      <c r="F103" s="1">
        <v>1</v>
      </c>
      <c r="G103" s="1">
        <v>3</v>
      </c>
      <c r="H103" s="1">
        <v>2</v>
      </c>
      <c r="I103" s="1">
        <v>2</v>
      </c>
      <c r="J103" s="1">
        <v>2</v>
      </c>
      <c r="K103" s="1">
        <v>3</v>
      </c>
      <c r="L103" s="1">
        <v>4</v>
      </c>
      <c r="M103" s="1">
        <v>3</v>
      </c>
      <c r="N103" s="1">
        <v>3</v>
      </c>
      <c r="O103">
        <f t="shared" si="3"/>
        <v>27</v>
      </c>
    </row>
    <row r="104" spans="1:15" x14ac:dyDescent="0.25">
      <c r="A104" t="s">
        <v>199</v>
      </c>
      <c r="C104" t="s">
        <v>200</v>
      </c>
      <c r="D104">
        <v>2</v>
      </c>
      <c r="E104">
        <v>2</v>
      </c>
      <c r="F104" s="1">
        <v>1</v>
      </c>
      <c r="G104" s="1">
        <v>3</v>
      </c>
      <c r="H104" s="1">
        <v>2</v>
      </c>
      <c r="I104" s="1">
        <v>2</v>
      </c>
      <c r="J104" s="1">
        <v>2</v>
      </c>
      <c r="K104" s="1">
        <v>3</v>
      </c>
      <c r="L104" s="1">
        <v>4</v>
      </c>
      <c r="O104">
        <f t="shared" si="3"/>
        <v>21</v>
      </c>
    </row>
    <row r="105" spans="1:15" x14ac:dyDescent="0.25">
      <c r="A105" t="s">
        <v>201</v>
      </c>
      <c r="C105" t="s">
        <v>202</v>
      </c>
      <c r="D105">
        <v>2</v>
      </c>
      <c r="E105">
        <v>2</v>
      </c>
      <c r="G105" s="1">
        <v>3</v>
      </c>
      <c r="H105" s="1">
        <v>2</v>
      </c>
      <c r="O105">
        <f t="shared" si="3"/>
        <v>9</v>
      </c>
    </row>
    <row r="106" spans="1:15" x14ac:dyDescent="0.25">
      <c r="A106" t="s">
        <v>203</v>
      </c>
      <c r="C106" t="s">
        <v>204</v>
      </c>
      <c r="D106">
        <v>2</v>
      </c>
      <c r="E106">
        <v>2</v>
      </c>
      <c r="F106">
        <v>1</v>
      </c>
      <c r="G106" s="1">
        <v>3</v>
      </c>
      <c r="H106" s="1">
        <v>2</v>
      </c>
      <c r="I106" s="1">
        <v>2</v>
      </c>
      <c r="J106" s="1">
        <v>2</v>
      </c>
      <c r="K106" s="1">
        <v>2</v>
      </c>
      <c r="M106">
        <v>3</v>
      </c>
      <c r="N106">
        <v>3</v>
      </c>
      <c r="O106">
        <f t="shared" si="3"/>
        <v>22</v>
      </c>
    </row>
    <row r="107" spans="1:15" x14ac:dyDescent="0.25">
      <c r="A107" t="s">
        <v>205</v>
      </c>
      <c r="C107" t="s">
        <v>206</v>
      </c>
      <c r="O107">
        <f t="shared" si="3"/>
        <v>0</v>
      </c>
    </row>
    <row r="108" spans="1:15" x14ac:dyDescent="0.25">
      <c r="A108" t="s">
        <v>207</v>
      </c>
      <c r="C108" t="s">
        <v>208</v>
      </c>
      <c r="O108">
        <f t="shared" si="3"/>
        <v>0</v>
      </c>
    </row>
    <row r="109" spans="1:15" x14ac:dyDescent="0.25">
      <c r="A109" t="s">
        <v>209</v>
      </c>
      <c r="C109" t="s">
        <v>210</v>
      </c>
      <c r="D109">
        <v>2</v>
      </c>
      <c r="E109">
        <v>2</v>
      </c>
      <c r="F109">
        <v>1</v>
      </c>
      <c r="I109">
        <v>2</v>
      </c>
      <c r="J109">
        <v>2</v>
      </c>
      <c r="K109">
        <v>3</v>
      </c>
      <c r="L109">
        <v>4</v>
      </c>
      <c r="M109">
        <v>3</v>
      </c>
      <c r="N109">
        <v>3</v>
      </c>
      <c r="O109">
        <f t="shared" si="3"/>
        <v>22</v>
      </c>
    </row>
    <row r="110" spans="1:15" x14ac:dyDescent="0.25">
      <c r="A110" t="s">
        <v>180</v>
      </c>
      <c r="C110" t="s">
        <v>211</v>
      </c>
      <c r="D110">
        <v>2</v>
      </c>
      <c r="E110">
        <v>2</v>
      </c>
      <c r="F110">
        <v>1</v>
      </c>
      <c r="G110">
        <v>3</v>
      </c>
      <c r="H110">
        <v>2</v>
      </c>
      <c r="I110">
        <v>2</v>
      </c>
      <c r="J110">
        <v>2</v>
      </c>
      <c r="K110">
        <v>3</v>
      </c>
      <c r="L110">
        <v>4</v>
      </c>
      <c r="M110">
        <v>3</v>
      </c>
      <c r="N110">
        <v>3</v>
      </c>
      <c r="O110">
        <f t="shared" si="3"/>
        <v>27</v>
      </c>
    </row>
    <row r="111" spans="1:15" x14ac:dyDescent="0.25">
      <c r="A111" t="s">
        <v>212</v>
      </c>
      <c r="C111" t="s">
        <v>213</v>
      </c>
      <c r="D111">
        <v>2</v>
      </c>
      <c r="E111">
        <v>2</v>
      </c>
      <c r="F111">
        <v>1</v>
      </c>
      <c r="G111">
        <v>3</v>
      </c>
      <c r="H111">
        <v>2</v>
      </c>
      <c r="I111">
        <v>2</v>
      </c>
      <c r="J111">
        <v>2</v>
      </c>
      <c r="K111">
        <v>3</v>
      </c>
      <c r="L111">
        <v>4</v>
      </c>
      <c r="M111">
        <v>3</v>
      </c>
      <c r="N111">
        <v>3</v>
      </c>
      <c r="O111">
        <f t="shared" si="3"/>
        <v>27</v>
      </c>
    </row>
    <row r="112" spans="1:15" x14ac:dyDescent="0.25">
      <c r="A112" t="s">
        <v>214</v>
      </c>
      <c r="C112" t="s">
        <v>215</v>
      </c>
      <c r="D112">
        <v>2</v>
      </c>
      <c r="E112">
        <v>2</v>
      </c>
      <c r="F112">
        <v>1</v>
      </c>
      <c r="G112">
        <v>3</v>
      </c>
      <c r="H112">
        <v>2</v>
      </c>
      <c r="I112">
        <v>2</v>
      </c>
      <c r="J112">
        <v>2</v>
      </c>
      <c r="K112">
        <v>3</v>
      </c>
      <c r="L112">
        <v>4</v>
      </c>
      <c r="M112">
        <v>3</v>
      </c>
      <c r="N112">
        <v>3</v>
      </c>
      <c r="O112">
        <f t="shared" si="3"/>
        <v>27</v>
      </c>
    </row>
    <row r="113" spans="1:15" x14ac:dyDescent="0.25">
      <c r="A113" t="s">
        <v>216</v>
      </c>
      <c r="C113" t="s">
        <v>217</v>
      </c>
      <c r="D113">
        <v>2</v>
      </c>
      <c r="E113">
        <v>2</v>
      </c>
      <c r="F113">
        <v>1</v>
      </c>
      <c r="G113">
        <v>3</v>
      </c>
      <c r="H113">
        <v>2</v>
      </c>
      <c r="I113">
        <v>2</v>
      </c>
      <c r="J113">
        <v>2</v>
      </c>
      <c r="K113">
        <v>3</v>
      </c>
      <c r="L113">
        <v>4</v>
      </c>
      <c r="M113">
        <v>3</v>
      </c>
      <c r="N113">
        <v>3</v>
      </c>
      <c r="O113">
        <f t="shared" si="3"/>
        <v>27</v>
      </c>
    </row>
    <row r="114" spans="1:15" x14ac:dyDescent="0.25">
      <c r="A114" t="s">
        <v>160</v>
      </c>
      <c r="C114" t="s">
        <v>218</v>
      </c>
      <c r="D114">
        <v>1.5</v>
      </c>
      <c r="E114">
        <v>2</v>
      </c>
      <c r="G114">
        <v>3</v>
      </c>
      <c r="H114">
        <v>2</v>
      </c>
      <c r="I114">
        <v>2</v>
      </c>
      <c r="J114">
        <v>2</v>
      </c>
      <c r="K114">
        <v>3</v>
      </c>
      <c r="L114">
        <v>4</v>
      </c>
      <c r="M114">
        <v>3</v>
      </c>
      <c r="N114">
        <v>3</v>
      </c>
      <c r="O114">
        <f t="shared" si="3"/>
        <v>25.5</v>
      </c>
    </row>
    <row r="115" spans="1:15" x14ac:dyDescent="0.25">
      <c r="A115" t="s">
        <v>51</v>
      </c>
      <c r="C115" t="s">
        <v>219</v>
      </c>
      <c r="D115">
        <v>2</v>
      </c>
      <c r="E115">
        <v>2</v>
      </c>
      <c r="F115">
        <v>1</v>
      </c>
      <c r="G115">
        <v>3</v>
      </c>
      <c r="H115">
        <v>2</v>
      </c>
      <c r="I115">
        <v>2</v>
      </c>
      <c r="J115">
        <v>2</v>
      </c>
      <c r="K115">
        <v>3</v>
      </c>
      <c r="L115">
        <v>4</v>
      </c>
      <c r="M115">
        <v>3</v>
      </c>
      <c r="N115">
        <v>3</v>
      </c>
      <c r="O115">
        <f t="shared" si="3"/>
        <v>27</v>
      </c>
    </row>
    <row r="116" spans="1:15" x14ac:dyDescent="0.25">
      <c r="A116" t="s">
        <v>220</v>
      </c>
      <c r="C116" t="s">
        <v>221</v>
      </c>
      <c r="D116">
        <v>0</v>
      </c>
      <c r="O116">
        <f t="shared" si="3"/>
        <v>0</v>
      </c>
    </row>
    <row r="118" spans="1:15" x14ac:dyDescent="0.25">
      <c r="A118" t="s">
        <v>273</v>
      </c>
      <c r="C118" s="1" t="s">
        <v>299</v>
      </c>
      <c r="D118">
        <f t="shared" ref="D118:N118" si="4">MAX(D3:D116)</f>
        <v>2</v>
      </c>
      <c r="E118">
        <f t="shared" si="4"/>
        <v>2</v>
      </c>
      <c r="F118">
        <f t="shared" si="4"/>
        <v>1</v>
      </c>
      <c r="G118">
        <f t="shared" si="4"/>
        <v>3</v>
      </c>
      <c r="H118">
        <f t="shared" si="4"/>
        <v>2</v>
      </c>
      <c r="I118">
        <f t="shared" si="4"/>
        <v>2</v>
      </c>
      <c r="J118">
        <f t="shared" si="4"/>
        <v>2</v>
      </c>
      <c r="K118">
        <f t="shared" si="4"/>
        <v>3</v>
      </c>
      <c r="L118">
        <f t="shared" si="4"/>
        <v>4</v>
      </c>
      <c r="M118">
        <f t="shared" si="4"/>
        <v>3</v>
      </c>
      <c r="N118">
        <f t="shared" si="4"/>
        <v>3</v>
      </c>
      <c r="O118">
        <f>SUM(D118:N118)</f>
        <v>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c E A A B Q S w M E F A A C A A g A R Z B a V z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B F k F p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Z B a V 0 1 Q w k w / A Q A A M g M A A B M A H A B G b 3 J t d W x h c y 9 T Z W N 0 a W 9 u M S 5 t I K I Y A C i g F A A A A A A A A A A A A A A A A A A A A A A A A A A A A H 2 R Q W v D I B S A 7 4 H 8 B 7 G X F m y I 6 Z p 1 l J z S 7 T g 2 k t v c w a W v T Z j R o a a s l P 7 3 2 Y U y B n v z o n 7 v 6 f N 7 O m h 8 Z z S p x p m v 4 y i O X C s t b M m E K i m d 0 a D T R Z a u 5 l m a L X i a 5 f O q M R Y c J Q V R 4 O O I h F G Z w T Y Q S O k O y c Y 0 Q w / a T x 8 6 B U l p t A 8 b N 6 V C t K a H x N h 9 I q X y J t l 1 Y i z x z s V W e i m u J 5 1 Q A 2 h t v P h O F E / t 0 Z U t 9 P O 6 B d s b 8 e / D k s Y d 6 I y 9 b E B 1 f e f B F p R R R k q j h l 6 7 g q 8 Y u d e N 2 X Z 6 X + T L N O W M P A / G Q + W P C o q f Z f I Y S r z O 2 G g 4 o W U r 9 T 7 0 p T 5 + w E W + l m 8 h q b Z S u 5 2 x / X j / J e i m Y z v Y 6 U R H y k N 9 H y L E w 6 c / M 3 L l G c I X C L 9 B + B L h O c J v E b 5 C + B 3 C e Y o F M G O O K X P M m W P S H L P m m D b H v P l v 8 f M s j j r 9 5 7 + v v w B Q S w E C L Q A U A A I A C A B F k F p X N C N K 8 K Y A A A D 3 A A A A E g A A A A A A A A A A A A A A A A A A A A A A Q 2 9 u Z m l n L 1 B h Y 2 t h Z 2 U u e G 1 s U E s B A i 0 A F A A C A A g A R Z B a V w / K 6 a u k A A A A 6 Q A A A B M A A A A A A A A A A A A A A A A A 8 g A A A F t D b 2 5 0 Z W 5 0 X 1 R 5 c G V z X S 5 4 b W x Q S w E C L Q A U A A I A C A B F k F p X T V D C T D 8 B A A A y A w A A E w A A A A A A A A A A A A A A A A D j A Q A A R m 9 y b X V s Y X M v U 2 V j d G l v b j E u b V B L B Q Y A A A A A A w A D A M I A A A B v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F A A A A A A A A L M U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h c 2 9 u Z W 4 w M z I w O C 0 y M D I z M T A y N i 1 T Y 2 9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s Y W F z b 2 5 l b j A z M j A 4 X z I w M j M x M D I 2 X 1 N j b 3 J l c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b G F h c 2 9 u Z W 4 w M z I w O C 0 y M D I z M T A y N i 1 T Y 2 9 y Z X M v Q X V 0 b 1 J l b W 9 2 Z W R D b 2 x 1 b W 5 z M S 5 7 Q 2 9 s d W 1 u M S w w f S Z x d W 9 0 O y w m c X V v d D t T Z W N 0 a W 9 u M S 9 s Y W F z b 2 5 l b j A z M j A 4 L T I w M j M x M D I 2 L V N j b 3 J l c y 9 B d X R v U m V t b 3 Z l Z E N v b H V t b n M x L n t D b 2 x 1 b W 4 y L D F 9 J n F 1 b 3 Q 7 L C Z x d W 9 0 O 1 N l Y 3 R p b 2 4 x L 2 x h Y X N v b m V u M D M y M D g t M j A y M z E w M j Y t U 2 N v c m V z L 0 F 1 d G 9 S Z W 1 v d m V k Q 2 9 s d W 1 u c z E u e 0 N v b H V t b j M s M n 0 m c X V v d D s s J n F 1 b 3 Q 7 U 2 V j d G l v b j E v b G F h c 2 9 u Z W 4 w M z I w O C 0 y M D I z M T A y N i 1 T Y 2 9 y Z X M v Q X V 0 b 1 J l b W 9 2 Z W R D b 2 x 1 b W 5 z M S 5 7 Q 2 9 s d W 1 u N C w z f S Z x d W 9 0 O y w m c X V v d D t T Z W N 0 a W 9 u M S 9 s Y W F z b 2 5 l b j A z M j A 4 L T I w M j M x M D I 2 L V N j b 3 J l c y 9 B d X R v U m V t b 3 Z l Z E N v b H V t b n M x L n t D b 2 x 1 b W 4 1 L D R 9 J n F 1 b 3 Q 7 L C Z x d W 9 0 O 1 N l Y 3 R p b 2 4 x L 2 x h Y X N v b m V u M D M y M D g t M j A y M z E w M j Y t U 2 N v c m V z L 0 F 1 d G 9 S Z W 1 v d m V k Q 2 9 s d W 1 u c z E u e 0 N v b H V t b j Y s N X 0 m c X V v d D s s J n F 1 b 3 Q 7 U 2 V j d G l v b j E v b G F h c 2 9 u Z W 4 w M z I w O C 0 y M D I z M T A y N i 1 T Y 2 9 y Z X M v Q X V 0 b 1 J l b W 9 2 Z W R D b 2 x 1 b W 5 z M S 5 7 Q 2 9 s d W 1 u N y w 2 f S Z x d W 9 0 O y w m c X V v d D t T Z W N 0 a W 9 u M S 9 s Y W F z b 2 5 l b j A z M j A 4 L T I w M j M x M D I 2 L V N j b 3 J l c y 9 B d X R v U m V t b 3 Z l Z E N v b H V t b n M x L n t D b 2 x 1 b W 4 4 L D d 9 J n F 1 b 3 Q 7 L C Z x d W 9 0 O 1 N l Y 3 R p b 2 4 x L 2 x h Y X N v b m V u M D M y M D g t M j A y M z E w M j Y t U 2 N v c m V z L 0 F 1 d G 9 S Z W 1 v d m V k Q 2 9 s d W 1 u c z E u e 0 N v b H V t b j k s O H 0 m c X V v d D s s J n F 1 b 3 Q 7 U 2 V j d G l v b j E v b G F h c 2 9 u Z W 4 w M z I w O C 0 y M D I z M T A y N i 1 T Y 2 9 y Z X M v Q X V 0 b 1 J l b W 9 2 Z W R D b 2 x 1 b W 5 z M S 5 7 Q 2 9 s d W 1 u M T A s O X 0 m c X V v d D s s J n F 1 b 3 Q 7 U 2 V j d G l v b j E v b G F h c 2 9 u Z W 4 w M z I w O C 0 y M D I z M T A y N i 1 T Y 2 9 y Z X M v Q X V 0 b 1 J l b W 9 2 Z W R D b 2 x 1 b W 5 z M S 5 7 Q 2 9 s d W 1 u M T E s M T B 9 J n F 1 b 3 Q 7 L C Z x d W 9 0 O 1 N l Y 3 R p b 2 4 x L 2 x h Y X N v b m V u M D M y M D g t M j A y M z E w M j Y t U 2 N v c m V z L 0 F 1 d G 9 S Z W 1 v d m V k Q 2 9 s d W 1 u c z E u e 0 N v b H V t b j E y L D E x f S Z x d W 9 0 O y w m c X V v d D t T Z W N 0 a W 9 u M S 9 s Y W F z b 2 5 l b j A z M j A 4 L T I w M j M x M D I 2 L V N j b 3 J l c y 9 B d X R v U m V t b 3 Z l Z E N v b H V t b n M x L n t D b 2 x 1 b W 4 x M y w x M n 0 m c X V v d D s s J n F 1 b 3 Q 7 U 2 V j d G l v b j E v b G F h c 2 9 u Z W 4 w M z I w O C 0 y M D I z M T A y N i 1 T Y 2 9 y Z X M v Q X V 0 b 1 J l b W 9 2 Z W R D b 2 x 1 b W 5 z M S 5 7 Q 2 9 s d W 1 u M T Q s M T N 9 J n F 1 b 3 Q 7 L C Z x d W 9 0 O 1 N l Y 3 R p b 2 4 x L 2 x h Y X N v b m V u M D M y M D g t M j A y M z E w M j Y t U 2 N v c m V z L 0 F 1 d G 9 S Z W 1 v d m V k Q 2 9 s d W 1 u c z E u e 0 N v b H V t b j E 1 L D E 0 f S Z x d W 9 0 O y w m c X V v d D t T Z W N 0 a W 9 u M S 9 s Y W F z b 2 5 l b j A z M j A 4 L T I w M j M x M D I 2 L V N j b 3 J l c y 9 B d X R v U m V t b 3 Z l Z E N v b H V t b n M x L n t D b 2 x 1 b W 4 x N i w x N X 0 m c X V v d D s s J n F 1 b 3 Q 7 U 2 V j d G l v b j E v b G F h c 2 9 u Z W 4 w M z I w O C 0 y M D I z M T A y N i 1 T Y 2 9 y Z X M v Q X V 0 b 1 J l b W 9 2 Z W R D b 2 x 1 b W 5 z M S 5 7 Q 2 9 s d W 1 u M T c s M T Z 9 J n F 1 b 3 Q 7 L C Z x d W 9 0 O 1 N l Y 3 R p b 2 4 x L 2 x h Y X N v b m V u M D M y M D g t M j A y M z E w M j Y t U 2 N v c m V z L 0 F 1 d G 9 S Z W 1 v d m V k Q 2 9 s d W 1 u c z E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b G F h c 2 9 u Z W 4 w M z I w O C 0 y M D I z M T A y N i 1 T Y 2 9 y Z X M v Q X V 0 b 1 J l b W 9 2 Z W R D b 2 x 1 b W 5 z M S 5 7 Q 2 9 s d W 1 u M S w w f S Z x d W 9 0 O y w m c X V v d D t T Z W N 0 a W 9 u M S 9 s Y W F z b 2 5 l b j A z M j A 4 L T I w M j M x M D I 2 L V N j b 3 J l c y 9 B d X R v U m V t b 3 Z l Z E N v b H V t b n M x L n t D b 2 x 1 b W 4 y L D F 9 J n F 1 b 3 Q 7 L C Z x d W 9 0 O 1 N l Y 3 R p b 2 4 x L 2 x h Y X N v b m V u M D M y M D g t M j A y M z E w M j Y t U 2 N v c m V z L 0 F 1 d G 9 S Z W 1 v d m V k Q 2 9 s d W 1 u c z E u e 0 N v b H V t b j M s M n 0 m c X V v d D s s J n F 1 b 3 Q 7 U 2 V j d G l v b j E v b G F h c 2 9 u Z W 4 w M z I w O C 0 y M D I z M T A y N i 1 T Y 2 9 y Z X M v Q X V 0 b 1 J l b W 9 2 Z W R D b 2 x 1 b W 5 z M S 5 7 Q 2 9 s d W 1 u N C w z f S Z x d W 9 0 O y w m c X V v d D t T Z W N 0 a W 9 u M S 9 s Y W F z b 2 5 l b j A z M j A 4 L T I w M j M x M D I 2 L V N j b 3 J l c y 9 B d X R v U m V t b 3 Z l Z E N v b H V t b n M x L n t D b 2 x 1 b W 4 1 L D R 9 J n F 1 b 3 Q 7 L C Z x d W 9 0 O 1 N l Y 3 R p b 2 4 x L 2 x h Y X N v b m V u M D M y M D g t M j A y M z E w M j Y t U 2 N v c m V z L 0 F 1 d G 9 S Z W 1 v d m V k Q 2 9 s d W 1 u c z E u e 0 N v b H V t b j Y s N X 0 m c X V v d D s s J n F 1 b 3 Q 7 U 2 V j d G l v b j E v b G F h c 2 9 u Z W 4 w M z I w O C 0 y M D I z M T A y N i 1 T Y 2 9 y Z X M v Q X V 0 b 1 J l b W 9 2 Z W R D b 2 x 1 b W 5 z M S 5 7 Q 2 9 s d W 1 u N y w 2 f S Z x d W 9 0 O y w m c X V v d D t T Z W N 0 a W 9 u M S 9 s Y W F z b 2 5 l b j A z M j A 4 L T I w M j M x M D I 2 L V N j b 3 J l c y 9 B d X R v U m V t b 3 Z l Z E N v b H V t b n M x L n t D b 2 x 1 b W 4 4 L D d 9 J n F 1 b 3 Q 7 L C Z x d W 9 0 O 1 N l Y 3 R p b 2 4 x L 2 x h Y X N v b m V u M D M y M D g t M j A y M z E w M j Y t U 2 N v c m V z L 0 F 1 d G 9 S Z W 1 v d m V k Q 2 9 s d W 1 u c z E u e 0 N v b H V t b j k s O H 0 m c X V v d D s s J n F 1 b 3 Q 7 U 2 V j d G l v b j E v b G F h c 2 9 u Z W 4 w M z I w O C 0 y M D I z M T A y N i 1 T Y 2 9 y Z X M v Q X V 0 b 1 J l b W 9 2 Z W R D b 2 x 1 b W 5 z M S 5 7 Q 2 9 s d W 1 u M T A s O X 0 m c X V v d D s s J n F 1 b 3 Q 7 U 2 V j d G l v b j E v b G F h c 2 9 u Z W 4 w M z I w O C 0 y M D I z M T A y N i 1 T Y 2 9 y Z X M v Q X V 0 b 1 J l b W 9 2 Z W R D b 2 x 1 b W 5 z M S 5 7 Q 2 9 s d W 1 u M T E s M T B 9 J n F 1 b 3 Q 7 L C Z x d W 9 0 O 1 N l Y 3 R p b 2 4 x L 2 x h Y X N v b m V u M D M y M D g t M j A y M z E w M j Y t U 2 N v c m V z L 0 F 1 d G 9 S Z W 1 v d m V k Q 2 9 s d W 1 u c z E u e 0 N v b H V t b j E y L D E x f S Z x d W 9 0 O y w m c X V v d D t T Z W N 0 a W 9 u M S 9 s Y W F z b 2 5 l b j A z M j A 4 L T I w M j M x M D I 2 L V N j b 3 J l c y 9 B d X R v U m V t b 3 Z l Z E N v b H V t b n M x L n t D b 2 x 1 b W 4 x M y w x M n 0 m c X V v d D s s J n F 1 b 3 Q 7 U 2 V j d G l v b j E v b G F h c 2 9 u Z W 4 w M z I w O C 0 y M D I z M T A y N i 1 T Y 2 9 y Z X M v Q X V 0 b 1 J l b W 9 2 Z W R D b 2 x 1 b W 5 z M S 5 7 Q 2 9 s d W 1 u M T Q s M T N 9 J n F 1 b 3 Q 7 L C Z x d W 9 0 O 1 N l Y 3 R p b 2 4 x L 2 x h Y X N v b m V u M D M y M D g t M j A y M z E w M j Y t U 2 N v c m V z L 0 F 1 d G 9 S Z W 1 v d m V k Q 2 9 s d W 1 u c z E u e 0 N v b H V t b j E 1 L D E 0 f S Z x d W 9 0 O y w m c X V v d D t T Z W N 0 a W 9 u M S 9 s Y W F z b 2 5 l b j A z M j A 4 L T I w M j M x M D I 2 L V N j b 3 J l c y 9 B d X R v U m V t b 3 Z l Z E N v b H V t b n M x L n t D b 2 x 1 b W 4 x N i w x N X 0 m c X V v d D s s J n F 1 b 3 Q 7 U 2 V j d G l v b j E v b G F h c 2 9 u Z W 4 w M z I w O C 0 y M D I z M T A y N i 1 T Y 2 9 y Z X M v Q X V 0 b 1 J l b W 9 2 Z W R D b 2 x 1 b W 5 z M S 5 7 Q 2 9 s d W 1 u M T c s M T Z 9 J n F 1 b 3 Q 7 L C Z x d W 9 0 O 1 N l Y 3 R p b 2 4 x L 2 x h Y X N v b m V u M D M y M D g t M j A y M z E w M j Y t U 2 N v c m V z L 0 F 1 d G 9 S Z W 1 v d m V k Q 2 9 s d W 1 u c z E u e 0 N v b H V t b j E 4 L D E 3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Q 2 9 s d W 1 u V H l w Z X M i I F Z h b H V l P S J z Q m d Z R 0 J n W U d C Z 1 l H Q m d Z R 0 J n W U d C Z 1 l H I i A v P j x F b n R y e S B U e X B l P S J G a W x s T G F z d F V w Z G F 0 Z W Q i I F Z h b H V l P S J k M j A y M y 0 x M C 0 y N l Q x N D o y O T o z N S 4 z O T I x M z E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E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b G F h c 2 9 u Z W 4 w M z I w O C 0 y M D I z M T A y N i 1 T Y 2 9 y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h c 2 9 u Z W 4 w M z I w O C 0 y M D I z M T A y N i 1 T Y 2 9 y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0 r U + c 7 J J M 0 e O h j J y L X g T b A A A A A A C A A A A A A A D Z g A A w A A A A B A A A A A 9 X K 8 w S Z X n f L c H 4 v n 1 M R / 9 A A A A A A S A A A C g A A A A E A A A A K y C X + 2 N u o a b Q T N 8 k l g g h C 9 Q A A A A o n L x n C K M M K 8 q X q A B T T 7 A l y H Y k w q 3 / / 8 V s g Z F P 6 A S F s k A 8 h q K J d O Z m 5 a j u G H e Y h J y t p K q 9 3 L S M R c M 3 s 7 B 8 y p H a a u M f 3 B J P x P N g V e K Y B 8 a d 5 c U A A A A e V j F l / o 4 e F M M o A M H K D X t r / O p U V A = < / D a t a M a s h u p > 
</file>

<file path=customXml/itemProps1.xml><?xml version="1.0" encoding="utf-8"?>
<ds:datastoreItem xmlns:ds="http://schemas.openxmlformats.org/officeDocument/2006/customXml" ds:itemID="{0816FA32-0452-4965-A23C-07FA9EE7FE9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points 18.10</vt:lpstr>
      <vt:lpstr>points 11.12</vt:lpstr>
      <vt:lpstr>exer</vt:lpstr>
      <vt:lpstr>Quiz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Laasonen Kari</dc:creator>
  <cp:lastModifiedBy>Laasonen Kari</cp:lastModifiedBy>
  <cp:lastPrinted>2023-10-31T09:01:23Z</cp:lastPrinted>
  <dcterms:created xsi:type="dcterms:W3CDTF">2023-10-26T14:13:30Z</dcterms:created>
  <dcterms:modified xsi:type="dcterms:W3CDTF">2023-12-18T13:06:10Z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2023-10-26T17:12:25+03:00</dcterms:created>
  <dcterms:modified xsi:type="dcterms:W3CDTF">2023-10-26T17:12:25+03:00</dcterms:modified>
  <cp:revision>0</cp:revision>
</cp:coreProperties>
</file>